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ima\Desktop\RIMOS\Mokymai\"/>
    </mc:Choice>
  </mc:AlternateContent>
  <xr:revisionPtr revIDLastSave="0" documentId="8_{910A8F8E-27FE-4E0D-ACDE-3F0807FF62AC}" xr6:coauthVersionLast="47" xr6:coauthVersionMax="47" xr10:uidLastSave="{00000000-0000-0000-0000-000000000000}"/>
  <bookViews>
    <workbookView xWindow="-120" yWindow="-120" windowWidth="29040" windowHeight="15840" xr2:uid="{0386CCAE-E0C1-4AE0-A74C-E2515B102914}"/>
  </bookViews>
  <sheets>
    <sheet name="Lapas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53" i="1" l="1"/>
  <c r="D51" i="1"/>
  <c r="D49" i="1"/>
  <c r="D48" i="1"/>
  <c r="D46" i="1"/>
  <c r="D45" i="1"/>
  <c r="D44" i="1"/>
  <c r="D43" i="1"/>
  <c r="D42" i="1"/>
  <c r="D41" i="1"/>
  <c r="D40" i="1"/>
  <c r="D39" i="1"/>
  <c r="X38" i="1"/>
  <c r="X47" i="1" s="1"/>
  <c r="X50" i="1" s="1"/>
  <c r="X54" i="1" s="1"/>
  <c r="W38" i="1"/>
  <c r="W47" i="1" s="1"/>
  <c r="W50" i="1" s="1"/>
  <c r="W54" i="1" s="1"/>
  <c r="V38" i="1"/>
  <c r="V47" i="1" s="1"/>
  <c r="V50" i="1" s="1"/>
  <c r="V54" i="1" s="1"/>
  <c r="U38" i="1"/>
  <c r="U47" i="1" s="1"/>
  <c r="U50" i="1" s="1"/>
  <c r="U54" i="1" s="1"/>
  <c r="T38" i="1"/>
  <c r="T47" i="1" s="1"/>
  <c r="T50" i="1" s="1"/>
  <c r="T54" i="1" s="1"/>
  <c r="S38" i="1"/>
  <c r="S47" i="1" s="1"/>
  <c r="S50" i="1" s="1"/>
  <c r="S54" i="1" s="1"/>
  <c r="R38" i="1"/>
  <c r="R47" i="1" s="1"/>
  <c r="R50" i="1" s="1"/>
  <c r="R54" i="1" s="1"/>
  <c r="Q38" i="1"/>
  <c r="Q47" i="1" s="1"/>
  <c r="Q50" i="1" s="1"/>
  <c r="Q54" i="1" s="1"/>
  <c r="P38" i="1"/>
  <c r="P47" i="1" s="1"/>
  <c r="P50" i="1" s="1"/>
  <c r="P54" i="1" s="1"/>
  <c r="O38" i="1"/>
  <c r="O47" i="1" s="1"/>
  <c r="O50" i="1" s="1"/>
  <c r="O54" i="1" s="1"/>
  <c r="N38" i="1"/>
  <c r="N47" i="1" s="1"/>
  <c r="N50" i="1" s="1"/>
  <c r="N54" i="1" s="1"/>
  <c r="M38" i="1"/>
  <c r="M47" i="1" s="1"/>
  <c r="M50" i="1" s="1"/>
  <c r="M54" i="1" s="1"/>
  <c r="L38" i="1"/>
  <c r="L47" i="1" s="1"/>
  <c r="L50" i="1" s="1"/>
  <c r="L54" i="1" s="1"/>
  <c r="K38" i="1"/>
  <c r="K47" i="1" s="1"/>
  <c r="K50" i="1" s="1"/>
  <c r="K54" i="1" s="1"/>
  <c r="J38" i="1"/>
  <c r="J47" i="1" s="1"/>
  <c r="J50" i="1" s="1"/>
  <c r="J54" i="1" s="1"/>
  <c r="I38" i="1"/>
  <c r="I47" i="1" s="1"/>
  <c r="I50" i="1" s="1"/>
  <c r="I54" i="1" s="1"/>
  <c r="H38" i="1"/>
  <c r="H47" i="1" s="1"/>
  <c r="H50" i="1" s="1"/>
  <c r="H54" i="1" s="1"/>
  <c r="G38" i="1"/>
  <c r="G47" i="1" s="1"/>
  <c r="G50" i="1" s="1"/>
  <c r="G54" i="1" s="1"/>
  <c r="F38" i="1"/>
  <c r="F47" i="1" s="1"/>
  <c r="F50" i="1" s="1"/>
  <c r="F54" i="1" s="1"/>
  <c r="E38" i="1"/>
  <c r="E47" i="1" s="1"/>
  <c r="E50" i="1" s="1"/>
  <c r="E54" i="1" s="1"/>
  <c r="D38" i="1"/>
  <c r="D47" i="1" s="1"/>
  <c r="D50" i="1" s="1"/>
  <c r="D25" i="1"/>
  <c r="D23" i="1"/>
  <c r="D21" i="1"/>
  <c r="D20" i="1"/>
  <c r="CG18" i="1"/>
  <c r="CF18" i="1"/>
  <c r="CE18" i="1"/>
  <c r="CD18" i="1"/>
  <c r="CC18" i="1"/>
  <c r="CB18" i="1"/>
  <c r="CA18" i="1"/>
  <c r="BZ18" i="1"/>
  <c r="BY18" i="1"/>
  <c r="BX18" i="1"/>
  <c r="BW18" i="1"/>
  <c r="BV18" i="1"/>
  <c r="BU18" i="1"/>
  <c r="BT18" i="1"/>
  <c r="BS18" i="1"/>
  <c r="BR18" i="1"/>
  <c r="BQ18" i="1"/>
  <c r="BP18" i="1"/>
  <c r="BO18" i="1"/>
  <c r="BN18" i="1"/>
  <c r="BM18" i="1"/>
  <c r="BL18" i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D18" i="1"/>
  <c r="D17" i="1"/>
  <c r="D16" i="1"/>
  <c r="D15" i="1"/>
  <c r="D14" i="1"/>
  <c r="D13" i="1"/>
  <c r="D12" i="1"/>
  <c r="D11" i="1"/>
  <c r="CF10" i="1"/>
  <c r="CF19" i="1" s="1"/>
  <c r="CF22" i="1" s="1"/>
  <c r="CF26" i="1" s="1"/>
  <c r="CE10" i="1"/>
  <c r="CE19" i="1" s="1"/>
  <c r="CE22" i="1" s="1"/>
  <c r="CE26" i="1" s="1"/>
  <c r="CD10" i="1"/>
  <c r="CD19" i="1" s="1"/>
  <c r="CD22" i="1" s="1"/>
  <c r="CD26" i="1" s="1"/>
  <c r="CC10" i="1"/>
  <c r="CC19" i="1" s="1"/>
  <c r="CC22" i="1" s="1"/>
  <c r="CB10" i="1"/>
  <c r="CA10" i="1"/>
  <c r="CA19" i="1" s="1"/>
  <c r="CA22" i="1" s="1"/>
  <c r="BZ10" i="1"/>
  <c r="BZ19" i="1" s="1"/>
  <c r="BZ22" i="1" s="1"/>
  <c r="BY10" i="1"/>
  <c r="BY19" i="1" s="1"/>
  <c r="BY22" i="1" s="1"/>
  <c r="BX10" i="1"/>
  <c r="BX19" i="1" s="1"/>
  <c r="BX22" i="1" s="1"/>
  <c r="BW10" i="1"/>
  <c r="BW19" i="1" s="1"/>
  <c r="BW22" i="1" s="1"/>
  <c r="BV10" i="1"/>
  <c r="BV19" i="1" s="1"/>
  <c r="BV22" i="1" s="1"/>
  <c r="BU10" i="1"/>
  <c r="BU19" i="1" s="1"/>
  <c r="BU22" i="1" s="1"/>
  <c r="BT10" i="1"/>
  <c r="BT19" i="1" s="1"/>
  <c r="BT22" i="1" s="1"/>
  <c r="BS10" i="1"/>
  <c r="BS19" i="1" s="1"/>
  <c r="BS22" i="1" s="1"/>
  <c r="BR10" i="1"/>
  <c r="BR19" i="1" s="1"/>
  <c r="BR22" i="1" s="1"/>
  <c r="BQ10" i="1"/>
  <c r="BQ19" i="1" s="1"/>
  <c r="BQ22" i="1" s="1"/>
  <c r="BP10" i="1"/>
  <c r="BO10" i="1"/>
  <c r="BO19" i="1" s="1"/>
  <c r="BO22" i="1" s="1"/>
  <c r="BN10" i="1"/>
  <c r="BM10" i="1"/>
  <c r="BM19" i="1" s="1"/>
  <c r="BM22" i="1" s="1"/>
  <c r="BL10" i="1"/>
  <c r="BL19" i="1" s="1"/>
  <c r="BL22" i="1" s="1"/>
  <c r="BL26" i="1" s="1"/>
  <c r="BK10" i="1"/>
  <c r="BK19" i="1" s="1"/>
  <c r="BK22" i="1" s="1"/>
  <c r="BK26" i="1" s="1"/>
  <c r="BJ10" i="1"/>
  <c r="BJ19" i="1" s="1"/>
  <c r="BJ22" i="1" s="1"/>
  <c r="BJ26" i="1" s="1"/>
  <c r="BI10" i="1"/>
  <c r="BI19" i="1" s="1"/>
  <c r="BI22" i="1" s="1"/>
  <c r="BH10" i="1"/>
  <c r="BG10" i="1"/>
  <c r="BG19" i="1" s="1"/>
  <c r="BG22" i="1" s="1"/>
  <c r="BF10" i="1"/>
  <c r="BF19" i="1" s="1"/>
  <c r="BF22" i="1" s="1"/>
  <c r="BE10" i="1"/>
  <c r="BE19" i="1" s="1"/>
  <c r="BE22" i="1" s="1"/>
  <c r="BD10" i="1"/>
  <c r="BD19" i="1" s="1"/>
  <c r="BD22" i="1" s="1"/>
  <c r="BC10" i="1"/>
  <c r="BC19" i="1" s="1"/>
  <c r="BC22" i="1" s="1"/>
  <c r="BB10" i="1"/>
  <c r="BB19" i="1" s="1"/>
  <c r="BB22" i="1" s="1"/>
  <c r="BA10" i="1"/>
  <c r="BA19" i="1" s="1"/>
  <c r="BA22" i="1" s="1"/>
  <c r="AZ10" i="1"/>
  <c r="AZ19" i="1" s="1"/>
  <c r="AZ22" i="1" s="1"/>
  <c r="AY10" i="1"/>
  <c r="AY19" i="1" s="1"/>
  <c r="AY22" i="1" s="1"/>
  <c r="AX10" i="1"/>
  <c r="AX19" i="1" s="1"/>
  <c r="AX22" i="1" s="1"/>
  <c r="AW10" i="1"/>
  <c r="AW19" i="1" s="1"/>
  <c r="AW22" i="1" s="1"/>
  <c r="AV10" i="1"/>
  <c r="AU10" i="1"/>
  <c r="AU19" i="1" s="1"/>
  <c r="AU22" i="1" s="1"/>
  <c r="AT10" i="1"/>
  <c r="AS10" i="1"/>
  <c r="AS19" i="1" s="1"/>
  <c r="AS22" i="1" s="1"/>
  <c r="AR10" i="1"/>
  <c r="AR19" i="1" s="1"/>
  <c r="AR22" i="1" s="1"/>
  <c r="AR26" i="1" s="1"/>
  <c r="AQ10" i="1"/>
  <c r="AQ19" i="1" s="1"/>
  <c r="AQ22" i="1" s="1"/>
  <c r="AQ26" i="1" s="1"/>
  <c r="AP10" i="1"/>
  <c r="AP19" i="1" s="1"/>
  <c r="AP22" i="1" s="1"/>
  <c r="AP26" i="1" s="1"/>
  <c r="AO10" i="1"/>
  <c r="AO19" i="1" s="1"/>
  <c r="AO22" i="1" s="1"/>
  <c r="AN10" i="1"/>
  <c r="AM10" i="1"/>
  <c r="AM19" i="1" s="1"/>
  <c r="AM22" i="1" s="1"/>
  <c r="AL10" i="1"/>
  <c r="AL19" i="1" s="1"/>
  <c r="AL22" i="1" s="1"/>
  <c r="AK10" i="1"/>
  <c r="AK19" i="1" s="1"/>
  <c r="AK22" i="1" s="1"/>
  <c r="AJ10" i="1"/>
  <c r="AJ19" i="1" s="1"/>
  <c r="AJ22" i="1" s="1"/>
  <c r="AI10" i="1"/>
  <c r="AI19" i="1" s="1"/>
  <c r="AI22" i="1" s="1"/>
  <c r="AH10" i="1"/>
  <c r="AH19" i="1" s="1"/>
  <c r="AH22" i="1" s="1"/>
  <c r="AG10" i="1"/>
  <c r="AG19" i="1" s="1"/>
  <c r="AG22" i="1" s="1"/>
  <c r="AF10" i="1"/>
  <c r="AF19" i="1" s="1"/>
  <c r="AF22" i="1" s="1"/>
  <c r="AE10" i="1"/>
  <c r="AE19" i="1" s="1"/>
  <c r="AE22" i="1" s="1"/>
  <c r="AD10" i="1"/>
  <c r="AD19" i="1" s="1"/>
  <c r="AD22" i="1" s="1"/>
  <c r="AC10" i="1"/>
  <c r="AC19" i="1" s="1"/>
  <c r="AC22" i="1" s="1"/>
  <c r="AB10" i="1"/>
  <c r="AA10" i="1"/>
  <c r="AA19" i="1" s="1"/>
  <c r="AA22" i="1" s="1"/>
  <c r="Z10" i="1"/>
  <c r="Y10" i="1"/>
  <c r="Y19" i="1" s="1"/>
  <c r="Y22" i="1" s="1"/>
  <c r="X10" i="1"/>
  <c r="X19" i="1" s="1"/>
  <c r="X22" i="1" s="1"/>
  <c r="X26" i="1" s="1"/>
  <c r="W10" i="1"/>
  <c r="W19" i="1" s="1"/>
  <c r="W22" i="1" s="1"/>
  <c r="W26" i="1" s="1"/>
  <c r="V10" i="1"/>
  <c r="V19" i="1" s="1"/>
  <c r="V22" i="1" s="1"/>
  <c r="V26" i="1" s="1"/>
  <c r="U10" i="1"/>
  <c r="U19" i="1" s="1"/>
  <c r="U22" i="1" s="1"/>
  <c r="T10" i="1"/>
  <c r="T19" i="1" s="1"/>
  <c r="T22" i="1" s="1"/>
  <c r="S10" i="1"/>
  <c r="S19" i="1" s="1"/>
  <c r="S22" i="1" s="1"/>
  <c r="R10" i="1"/>
  <c r="R19" i="1" s="1"/>
  <c r="R22" i="1" s="1"/>
  <c r="Q10" i="1"/>
  <c r="Q19" i="1" s="1"/>
  <c r="Q22" i="1" s="1"/>
  <c r="P10" i="1"/>
  <c r="P19" i="1" s="1"/>
  <c r="P22" i="1" s="1"/>
  <c r="O10" i="1"/>
  <c r="O19" i="1" s="1"/>
  <c r="O22" i="1" s="1"/>
  <c r="N10" i="1"/>
  <c r="N19" i="1" s="1"/>
  <c r="N22" i="1" s="1"/>
  <c r="M10" i="1"/>
  <c r="M19" i="1" s="1"/>
  <c r="M22" i="1" s="1"/>
  <c r="L10" i="1"/>
  <c r="L19" i="1" s="1"/>
  <c r="L22" i="1" s="1"/>
  <c r="K10" i="1"/>
  <c r="K19" i="1" s="1"/>
  <c r="K22" i="1" s="1"/>
  <c r="J10" i="1"/>
  <c r="J19" i="1" s="1"/>
  <c r="J22" i="1" s="1"/>
  <c r="I10" i="1"/>
  <c r="I19" i="1" s="1"/>
  <c r="I22" i="1" s="1"/>
  <c r="H10" i="1"/>
  <c r="H19" i="1" s="1"/>
  <c r="H22" i="1" s="1"/>
  <c r="G10" i="1"/>
  <c r="G19" i="1" s="1"/>
  <c r="G22" i="1" s="1"/>
  <c r="F10" i="1"/>
  <c r="F19" i="1" s="1"/>
  <c r="F22" i="1" s="1"/>
  <c r="E10" i="1"/>
  <c r="E19" i="1" s="1"/>
  <c r="E22" i="1" s="1"/>
  <c r="D10" i="1"/>
  <c r="D19" i="1" s="1"/>
  <c r="D22" i="1" s="1"/>
  <c r="D54" i="1" l="1"/>
  <c r="D52" i="1"/>
  <c r="CC24" i="1"/>
  <c r="CC26" i="1"/>
  <c r="CB19" i="1"/>
  <c r="CB22" i="1" s="1"/>
  <c r="CB11" i="1"/>
  <c r="CA24" i="1"/>
  <c r="CA26" i="1"/>
  <c r="BZ24" i="1"/>
  <c r="BZ26" i="1"/>
  <c r="BY24" i="1"/>
  <c r="BY26" i="1"/>
  <c r="BX24" i="1"/>
  <c r="BX26" i="1"/>
  <c r="BW24" i="1"/>
  <c r="BW26" i="1"/>
  <c r="BV24" i="1"/>
  <c r="BV26" i="1"/>
  <c r="BU24" i="1"/>
  <c r="BU26" i="1"/>
  <c r="BT24" i="1"/>
  <c r="BT26" i="1"/>
  <c r="BS24" i="1"/>
  <c r="BS26" i="1"/>
  <c r="BR24" i="1"/>
  <c r="BR26" i="1"/>
  <c r="BQ24" i="1"/>
  <c r="BQ26" i="1"/>
  <c r="BP11" i="1"/>
  <c r="BP19" i="1"/>
  <c r="BP22" i="1" s="1"/>
  <c r="BO24" i="1"/>
  <c r="BO26" i="1"/>
  <c r="BN19" i="1"/>
  <c r="BN22" i="1" s="1"/>
  <c r="BN11" i="1"/>
  <c r="BM24" i="1"/>
  <c r="BM26" i="1"/>
  <c r="BI24" i="1"/>
  <c r="BI26" i="1"/>
  <c r="BH19" i="1"/>
  <c r="BH22" i="1" s="1"/>
  <c r="BH11" i="1"/>
  <c r="BG24" i="1"/>
  <c r="BG26" i="1"/>
  <c r="BF24" i="1"/>
  <c r="BF26" i="1"/>
  <c r="BE24" i="1"/>
  <c r="BE26" i="1"/>
  <c r="BD24" i="1"/>
  <c r="BD26" i="1"/>
  <c r="BC24" i="1"/>
  <c r="BC26" i="1"/>
  <c r="BB26" i="1"/>
  <c r="BB24" i="1"/>
  <c r="BA24" i="1"/>
  <c r="BA26" i="1"/>
  <c r="AZ26" i="1"/>
  <c r="AZ24" i="1"/>
  <c r="AY24" i="1"/>
  <c r="AY26" i="1"/>
  <c r="AX24" i="1"/>
  <c r="AX26" i="1"/>
  <c r="AW26" i="1"/>
  <c r="AW24" i="1"/>
  <c r="AV19" i="1"/>
  <c r="AV22" i="1" s="1"/>
  <c r="AV11" i="1"/>
  <c r="AU26" i="1"/>
  <c r="AU24" i="1"/>
  <c r="AT19" i="1"/>
  <c r="AT22" i="1" s="1"/>
  <c r="AT11" i="1"/>
  <c r="AS24" i="1"/>
  <c r="AS26" i="1"/>
  <c r="AO26" i="1"/>
  <c r="AO24" i="1"/>
  <c r="AN11" i="1"/>
  <c r="AN19" i="1"/>
  <c r="AN22" i="1" s="1"/>
  <c r="AM24" i="1"/>
  <c r="AM26" i="1"/>
  <c r="AL24" i="1"/>
  <c r="AL26" i="1"/>
  <c r="AK26" i="1"/>
  <c r="AK24" i="1"/>
  <c r="AJ26" i="1"/>
  <c r="AJ24" i="1"/>
  <c r="AI24" i="1"/>
  <c r="AI26" i="1"/>
  <c r="AH26" i="1"/>
  <c r="AH24" i="1"/>
  <c r="AG24" i="1"/>
  <c r="AG26" i="1"/>
  <c r="AF24" i="1"/>
  <c r="AF26" i="1"/>
  <c r="AE24" i="1"/>
  <c r="AE26" i="1"/>
  <c r="AD24" i="1"/>
  <c r="AD26" i="1"/>
  <c r="AC26" i="1"/>
  <c r="AC24" i="1"/>
  <c r="AB19" i="1"/>
  <c r="AB22" i="1" s="1"/>
  <c r="AB11" i="1"/>
  <c r="AA24" i="1"/>
  <c r="AA26" i="1"/>
  <c r="Z11" i="1"/>
  <c r="Z19" i="1"/>
  <c r="Z22" i="1" s="1"/>
  <c r="Y24" i="1"/>
  <c r="Y26" i="1"/>
  <c r="U24" i="1"/>
  <c r="U26" i="1"/>
  <c r="T24" i="1"/>
  <c r="T26" i="1"/>
  <c r="S24" i="1"/>
  <c r="S26" i="1"/>
  <c r="R26" i="1"/>
  <c r="R24" i="1"/>
  <c r="Q26" i="1"/>
  <c r="Q24" i="1"/>
  <c r="P26" i="1"/>
  <c r="P24" i="1"/>
  <c r="O26" i="1"/>
  <c r="O24" i="1"/>
  <c r="N24" i="1"/>
  <c r="N26" i="1"/>
  <c r="M24" i="1"/>
  <c r="M26" i="1"/>
  <c r="L26" i="1"/>
  <c r="L24" i="1"/>
  <c r="K24" i="1"/>
  <c r="K26" i="1"/>
  <c r="J26" i="1"/>
  <c r="J24" i="1"/>
  <c r="I24" i="1"/>
  <c r="I26" i="1"/>
  <c r="H26" i="1"/>
  <c r="H24" i="1"/>
  <c r="G26" i="1"/>
  <c r="G24" i="1"/>
  <c r="F24" i="1"/>
  <c r="F26" i="1"/>
  <c r="E26" i="1"/>
  <c r="E24" i="1"/>
  <c r="D24" i="1"/>
  <c r="D26" i="1"/>
  <c r="CB24" i="1" l="1"/>
  <c r="CB26" i="1"/>
  <c r="BP24" i="1"/>
  <c r="BP26" i="1"/>
  <c r="BN26" i="1"/>
  <c r="BN24" i="1"/>
  <c r="BH26" i="1"/>
  <c r="BH24" i="1"/>
  <c r="AV24" i="1"/>
  <c r="AV26" i="1"/>
  <c r="AT26" i="1"/>
  <c r="AT24" i="1"/>
  <c r="AN26" i="1"/>
  <c r="AN24" i="1"/>
  <c r="AB24" i="1"/>
  <c r="AB26" i="1"/>
  <c r="Z24" i="1"/>
  <c r="Z26" i="1"/>
</calcChain>
</file>

<file path=xl/sharedStrings.xml><?xml version="1.0" encoding="utf-8"?>
<sst xmlns="http://schemas.openxmlformats.org/spreadsheetml/2006/main" count="370" uniqueCount="93">
  <si>
    <t>2025 M. KONSOLIDUOTA PELNO (NUOSTOLIŲ) ATASKAITA</t>
  </si>
  <si>
    <t>STRAIPSNIAI</t>
  </si>
  <si>
    <t>Per ataskaitinį laikotarpį 
IŠ VISO</t>
  </si>
  <si>
    <t>IŠ VISO</t>
  </si>
  <si>
    <t>Mačernio-Lentpjūvės sistema</t>
  </si>
  <si>
    <t>Kitos sistemos</t>
  </si>
  <si>
    <r>
      <t>Nepriskirta</t>
    </r>
    <r>
      <rPr>
        <vertAlign val="superscript"/>
        <sz val="10"/>
        <rFont val="Arial"/>
        <family val="2"/>
      </rPr>
      <t>1</t>
    </r>
  </si>
  <si>
    <t>Pastabos</t>
  </si>
  <si>
    <t>Šilumos gamybos VV</t>
  </si>
  <si>
    <t>Perdavimo VV</t>
  </si>
  <si>
    <t>Mažmeninio aptarnavimo VV</t>
  </si>
  <si>
    <t>Karšto vandens tiekimo VV</t>
  </si>
  <si>
    <t>Neatsiskaitomųjų šilumos apskaitos prietaisų aptarnavimo VV</t>
  </si>
  <si>
    <t>Pastatų šildymo ir karšto vandens sistemų priežiūros VV</t>
  </si>
  <si>
    <t>Prekybos apyvartiniais taršos leidimais ir su ja susijusios veiklos verslo vienetas</t>
  </si>
  <si>
    <t>Kitos reguliuojamosios veiklos verslo vienetas</t>
  </si>
  <si>
    <t>Nereguliuojamosios veiklos verslo vienetas</t>
  </si>
  <si>
    <t>Gamyba - katilinės</t>
  </si>
  <si>
    <t>Gamyba - kogeneracija</t>
  </si>
  <si>
    <t>Pikai - katilinės</t>
  </si>
  <si>
    <t>Pikai - kogeneracija</t>
  </si>
  <si>
    <t>Perdavimas</t>
  </si>
  <si>
    <t>Balansavimas</t>
  </si>
  <si>
    <t>Termofikato pardavimas</t>
  </si>
  <si>
    <t>Mažmeninis aptarnavimas</t>
  </si>
  <si>
    <t>KV tiekimas</t>
  </si>
  <si>
    <t>KV temperatūros palaikymas</t>
  </si>
  <si>
    <t>KV prietaisų aptarnavimas</t>
  </si>
  <si>
    <t>Prietaisų aptarnavimas</t>
  </si>
  <si>
    <t>Sistemų priežiūra</t>
  </si>
  <si>
    <t>Sistemų rekonstrukcija</t>
  </si>
  <si>
    <t>ATL</t>
  </si>
  <si>
    <t>Elektros gamyba</t>
  </si>
  <si>
    <t>Vandens tiekimas</t>
  </si>
  <si>
    <t>Konkurencinė gamyba</t>
  </si>
  <si>
    <t>Kita veikla</t>
  </si>
  <si>
    <t>Kita</t>
  </si>
  <si>
    <t>1.</t>
  </si>
  <si>
    <t xml:space="preserve">Pajamos </t>
  </si>
  <si>
    <t>-</t>
  </si>
  <si>
    <t>(1)=(1.1)+(1.2)+(1.3)+(1.4)</t>
  </si>
  <si>
    <t>iš jų: kogeneracinių jėgainių pajamos</t>
  </si>
  <si>
    <t>1.1.</t>
  </si>
  <si>
    <t>Reguliuojamos veiklos pajamos¹</t>
  </si>
  <si>
    <t>(1.1)</t>
  </si>
  <si>
    <t>1.1.1.</t>
  </si>
  <si>
    <r>
      <t>iš jų: pajamos gautos už iš nepriklausomų šilumos gamintojų šilumos  įsigytą šilumos kiekį ir  aukcione dėl pajėgumų nustatymo  iš NŠG įsigytus pajėgumus</t>
    </r>
    <r>
      <rPr>
        <vertAlign val="superscript"/>
        <sz val="10"/>
        <rFont val="Arial"/>
        <family val="2"/>
      </rPr>
      <t>2</t>
    </r>
  </si>
  <si>
    <t>1.1.2.</t>
  </si>
  <si>
    <r>
      <t>iš jų: pajamos gautos už iš atliekinę šilumą generuojančių asmenų  įsigytą atliekinės šilumos kiekį</t>
    </r>
    <r>
      <rPr>
        <vertAlign val="superscript"/>
        <sz val="10"/>
        <rFont val="Arial"/>
        <family val="2"/>
      </rPr>
      <t>3</t>
    </r>
  </si>
  <si>
    <t>1.2.</t>
  </si>
  <si>
    <t>Pajamos iš reguliuojamoje veikloje naudojamo turto nuomos</t>
  </si>
  <si>
    <t>(1.2)</t>
  </si>
  <si>
    <t>1.3.</t>
  </si>
  <si>
    <t>Kitos pajamos (dujų ir elektros balansavimo ir kitos pajamos)</t>
  </si>
  <si>
    <t>(1.3)</t>
  </si>
  <si>
    <t>1.4.</t>
  </si>
  <si>
    <t>Verslo vienetų pajamų koregavimas (+/-)²</t>
  </si>
  <si>
    <t>(1.4)</t>
  </si>
  <si>
    <t>2.</t>
  </si>
  <si>
    <t>Sąnaudos (iš 12 priedo ((Nepriskirta³) iš 5 priedo))</t>
  </si>
  <si>
    <t>(2)</t>
  </si>
  <si>
    <t>3.</t>
  </si>
  <si>
    <t>Rezultatas</t>
  </si>
  <si>
    <t>(3)=(1)-(2)</t>
  </si>
  <si>
    <t>4.</t>
  </si>
  <si>
    <t>Koregavimas dėl kuro kainų pasikeitimo ir kitų priežasčių  (ataskaitinis laikotarpis):</t>
  </si>
  <si>
    <t>(4)</t>
  </si>
  <si>
    <t>5.</t>
  </si>
  <si>
    <t>Koregavimas dėl kuro kainų pasikeitimo ir kitų priežasčių⁴ (praėję laikotarpiai)</t>
  </si>
  <si>
    <t>(5)</t>
  </si>
  <si>
    <t>6.</t>
  </si>
  <si>
    <t>Rezultatas (koreguotas)</t>
  </si>
  <si>
    <t>(6)=(3)-(4)-(5)</t>
  </si>
  <si>
    <t>7.</t>
  </si>
  <si>
    <t>Investicijų grąža⁵</t>
  </si>
  <si>
    <t>(7)</t>
  </si>
  <si>
    <t>8.</t>
  </si>
  <si>
    <t>Skirtumas</t>
  </si>
  <si>
    <t>(8)=(6)-(7)</t>
  </si>
  <si>
    <t>9.</t>
  </si>
  <si>
    <t>Verslo vieneto reguliuojamo turto vertė, Eur⁶</t>
  </si>
  <si>
    <t>(9)</t>
  </si>
  <si>
    <t>10.</t>
  </si>
  <si>
    <t>Faktinė verslo vieneto veikloje naudojamo kapitalo investicijų grąža, %</t>
  </si>
  <si>
    <t>(10)=(6)/(9)</t>
  </si>
  <si>
    <t>2024 M. KONSOLIDUOTA PELNO (NUOSTOLIŲ) ATASKAITA</t>
  </si>
  <si>
    <t>Elektra - kogeneracija</t>
  </si>
  <si>
    <t>Paslauga 1</t>
  </si>
  <si>
    <t>Paslauga 2</t>
  </si>
  <si>
    <t>Paslauga 3</t>
  </si>
  <si>
    <t>Paslauga 4</t>
  </si>
  <si>
    <t>Reguliuojamos veiklos pajamos1</t>
  </si>
  <si>
    <t>Koregavimas dėl kuro kainų pasikeitimo ir kitų priežasčių (ataskaitinis laikotarpis):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</si>
</sst>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\-"/>
    <numFmt numFmtId="165" formatCode="0.0%;\-0.0%;\-"/>
  </numFmts>
  <fonts count="12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  <charset val="186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A6A6A6"/>
        <bgColor rgb="FF000000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1" fillId="0" borderId="0"/>
  </cellStyleXfs>
  <cellXfs count="229">
    <xf numFmtId="0" fontId="0" fillId="0" borderId="0" xfId="0"/>
    <xf numFmtId="0" fontId="2" fillId="2" borderId="0" xfId="2" applyFont="1" applyFill="1"/>
    <xf numFmtId="0" fontId="3" fillId="3" borderId="0" xfId="3" applyFont="1" applyFill="1" applyAlignment="1">
      <alignment vertical="center"/>
    </xf>
    <xf numFmtId="0" fontId="4" fillId="3" borderId="0" xfId="0" applyFont="1" applyFill="1"/>
    <xf numFmtId="0" fontId="6" fillId="4" borderId="1" xfId="4" applyFont="1" applyFill="1" applyBorder="1" applyAlignment="1">
      <alignment horizontal="center" vertical="center"/>
    </xf>
    <xf numFmtId="0" fontId="6" fillId="4" borderId="2" xfId="4" applyFont="1" applyFill="1" applyBorder="1" applyAlignment="1">
      <alignment horizontal="center" vertical="center"/>
    </xf>
    <xf numFmtId="0" fontId="6" fillId="4" borderId="3" xfId="4" applyFont="1" applyFill="1" applyBorder="1" applyAlignment="1">
      <alignment horizontal="center" vertical="center" wrapText="1"/>
    </xf>
    <xf numFmtId="0" fontId="7" fillId="4" borderId="4" xfId="5" applyFont="1" applyFill="1" applyBorder="1" applyAlignment="1">
      <alignment horizontal="center" vertical="center"/>
    </xf>
    <xf numFmtId="0" fontId="7" fillId="4" borderId="5" xfId="5" applyFont="1" applyFill="1" applyBorder="1" applyAlignment="1">
      <alignment horizontal="center" vertical="center"/>
    </xf>
    <xf numFmtId="0" fontId="7" fillId="4" borderId="6" xfId="5" applyFont="1" applyFill="1" applyBorder="1" applyAlignment="1">
      <alignment horizontal="center" vertical="center"/>
    </xf>
    <xf numFmtId="0" fontId="7" fillId="4" borderId="7" xfId="5" applyFont="1" applyFill="1" applyBorder="1" applyAlignment="1">
      <alignment horizontal="center" vertical="center"/>
    </xf>
    <xf numFmtId="0" fontId="7" fillId="4" borderId="8" xfId="5" applyFont="1" applyFill="1" applyBorder="1" applyAlignment="1">
      <alignment horizontal="center" vertical="center"/>
    </xf>
    <xf numFmtId="0" fontId="6" fillId="4" borderId="1" xfId="4" applyFont="1" applyFill="1" applyBorder="1" applyAlignment="1">
      <alignment horizontal="center" vertical="center" wrapText="1"/>
    </xf>
    <xf numFmtId="0" fontId="6" fillId="4" borderId="9" xfId="4" applyFont="1" applyFill="1" applyBorder="1" applyAlignment="1">
      <alignment horizontal="center" vertical="center"/>
    </xf>
    <xf numFmtId="0" fontId="6" fillId="4" borderId="10" xfId="4" applyFont="1" applyFill="1" applyBorder="1" applyAlignment="1">
      <alignment horizontal="center" vertical="center"/>
    </xf>
    <xf numFmtId="0" fontId="6" fillId="4" borderId="11" xfId="4" applyFont="1" applyFill="1" applyBorder="1" applyAlignment="1">
      <alignment horizontal="center" vertical="center" wrapText="1"/>
    </xf>
    <xf numFmtId="0" fontId="7" fillId="4" borderId="12" xfId="5" applyFont="1" applyFill="1" applyBorder="1" applyAlignment="1">
      <alignment horizontal="center" vertical="center" wrapText="1"/>
    </xf>
    <xf numFmtId="0" fontId="7" fillId="4" borderId="13" xfId="5" applyFont="1" applyFill="1" applyBorder="1" applyAlignment="1">
      <alignment horizontal="center" vertical="center" wrapText="1"/>
    </xf>
    <xf numFmtId="0" fontId="7" fillId="4" borderId="14" xfId="5" applyFont="1" applyFill="1" applyBorder="1" applyAlignment="1">
      <alignment horizontal="center" vertical="center" wrapText="1"/>
    </xf>
    <xf numFmtId="0" fontId="7" fillId="4" borderId="15" xfId="5" applyFont="1" applyFill="1" applyBorder="1" applyAlignment="1">
      <alignment horizontal="center" vertical="center" wrapText="1"/>
    </xf>
    <xf numFmtId="0" fontId="7" fillId="4" borderId="14" xfId="4" applyFont="1" applyFill="1" applyBorder="1" applyAlignment="1">
      <alignment horizontal="center" vertical="center" wrapText="1"/>
    </xf>
    <xf numFmtId="0" fontId="7" fillId="4" borderId="16" xfId="4" applyFont="1" applyFill="1" applyBorder="1" applyAlignment="1">
      <alignment horizontal="center" vertical="center" wrapText="1"/>
    </xf>
    <xf numFmtId="0" fontId="7" fillId="4" borderId="17" xfId="4" applyFont="1" applyFill="1" applyBorder="1" applyAlignment="1">
      <alignment horizontal="center" vertical="center" wrapText="1"/>
    </xf>
    <xf numFmtId="0" fontId="7" fillId="4" borderId="18" xfId="5" applyFont="1" applyFill="1" applyBorder="1" applyAlignment="1">
      <alignment horizontal="center" vertical="center" wrapText="1"/>
    </xf>
    <xf numFmtId="0" fontId="7" fillId="4" borderId="16" xfId="5" applyFont="1" applyFill="1" applyBorder="1" applyAlignment="1">
      <alignment horizontal="center" vertical="center" wrapText="1"/>
    </xf>
    <xf numFmtId="0" fontId="7" fillId="4" borderId="19" xfId="5" applyFont="1" applyFill="1" applyBorder="1" applyAlignment="1">
      <alignment horizontal="center" vertical="center" wrapText="1"/>
    </xf>
    <xf numFmtId="0" fontId="7" fillId="4" borderId="20" xfId="5" applyFont="1" applyFill="1" applyBorder="1" applyAlignment="1">
      <alignment horizontal="center" vertical="center" wrapText="1"/>
    </xf>
    <xf numFmtId="0" fontId="6" fillId="4" borderId="9" xfId="4" applyFont="1" applyFill="1" applyBorder="1" applyAlignment="1">
      <alignment horizontal="center" vertical="center" wrapText="1"/>
    </xf>
    <xf numFmtId="0" fontId="7" fillId="4" borderId="21" xfId="5" applyFont="1" applyFill="1" applyBorder="1" applyAlignment="1">
      <alignment horizontal="center" vertical="center" wrapText="1"/>
    </xf>
    <xf numFmtId="0" fontId="7" fillId="4" borderId="22" xfId="5" applyFont="1" applyFill="1" applyBorder="1" applyAlignment="1">
      <alignment horizontal="center" vertical="center" wrapText="1"/>
    </xf>
    <xf numFmtId="0" fontId="7" fillId="4" borderId="21" xfId="4" applyFont="1" applyFill="1" applyBorder="1" applyAlignment="1">
      <alignment horizontal="center" vertical="center" wrapText="1"/>
    </xf>
    <xf numFmtId="0" fontId="7" fillId="4" borderId="0" xfId="4" applyFont="1" applyFill="1" applyAlignment="1">
      <alignment horizontal="center" vertical="center" wrapText="1"/>
    </xf>
    <xf numFmtId="0" fontId="7" fillId="4" borderId="10" xfId="4" applyFont="1" applyFill="1" applyBorder="1" applyAlignment="1">
      <alignment horizontal="center" vertical="center" wrapText="1"/>
    </xf>
    <xf numFmtId="0" fontId="7" fillId="4" borderId="9" xfId="5" applyFont="1" applyFill="1" applyBorder="1" applyAlignment="1">
      <alignment horizontal="center" vertical="center" wrapText="1"/>
    </xf>
    <xf numFmtId="0" fontId="7" fillId="4" borderId="0" xfId="5" applyFont="1" applyFill="1" applyAlignment="1">
      <alignment horizontal="center" vertical="center" wrapText="1"/>
    </xf>
    <xf numFmtId="0" fontId="7" fillId="4" borderId="23" xfId="5" applyFont="1" applyFill="1" applyBorder="1" applyAlignment="1">
      <alignment horizontal="center" vertical="center" wrapText="1"/>
    </xf>
    <xf numFmtId="0" fontId="7" fillId="4" borderId="24" xfId="5" applyFont="1" applyFill="1" applyBorder="1" applyAlignment="1">
      <alignment horizontal="center" vertical="center" wrapText="1"/>
    </xf>
    <xf numFmtId="0" fontId="7" fillId="4" borderId="25" xfId="5" applyFont="1" applyFill="1" applyBorder="1" applyAlignment="1">
      <alignment horizontal="center" vertical="center" wrapText="1"/>
    </xf>
    <xf numFmtId="0" fontId="7" fillId="4" borderId="24" xfId="4" applyFont="1" applyFill="1" applyBorder="1" applyAlignment="1">
      <alignment horizontal="center" vertical="center" wrapText="1"/>
    </xf>
    <xf numFmtId="0" fontId="7" fillId="4" borderId="26" xfId="4" applyFont="1" applyFill="1" applyBorder="1" applyAlignment="1">
      <alignment horizontal="center" vertical="center" wrapText="1"/>
    </xf>
    <xf numFmtId="0" fontId="7" fillId="4" borderId="27" xfId="4" applyFont="1" applyFill="1" applyBorder="1" applyAlignment="1">
      <alignment horizontal="center" vertical="center" wrapText="1"/>
    </xf>
    <xf numFmtId="0" fontId="7" fillId="4" borderId="28" xfId="5" applyFont="1" applyFill="1" applyBorder="1" applyAlignment="1">
      <alignment horizontal="center" vertical="center" wrapText="1"/>
    </xf>
    <xf numFmtId="0" fontId="7" fillId="4" borderId="26" xfId="5" applyFont="1" applyFill="1" applyBorder="1" applyAlignment="1">
      <alignment horizontal="center" vertical="center" wrapText="1"/>
    </xf>
    <xf numFmtId="0" fontId="7" fillId="4" borderId="29" xfId="5" applyFont="1" applyFill="1" applyBorder="1" applyAlignment="1">
      <alignment horizontal="center" vertical="center" wrapText="1"/>
    </xf>
    <xf numFmtId="0" fontId="7" fillId="4" borderId="30" xfId="5" applyFont="1" applyFill="1" applyBorder="1" applyAlignment="1">
      <alignment horizontal="center" vertical="center" wrapText="1"/>
    </xf>
    <xf numFmtId="0" fontId="7" fillId="4" borderId="31" xfId="5" applyFont="1" applyFill="1" applyBorder="1" applyAlignment="1">
      <alignment horizontal="center" vertical="center" wrapText="1"/>
    </xf>
    <xf numFmtId="0" fontId="6" fillId="4" borderId="32" xfId="4" applyFont="1" applyFill="1" applyBorder="1" applyAlignment="1">
      <alignment horizontal="center" vertical="center"/>
    </xf>
    <xf numFmtId="0" fontId="6" fillId="4" borderId="33" xfId="4" applyFont="1" applyFill="1" applyBorder="1" applyAlignment="1">
      <alignment horizontal="center" vertical="center"/>
    </xf>
    <xf numFmtId="0" fontId="7" fillId="4" borderId="34" xfId="5" applyFont="1" applyFill="1" applyBorder="1" applyAlignment="1">
      <alignment horizontal="center" vertical="center" wrapText="1"/>
    </xf>
    <xf numFmtId="0" fontId="7" fillId="4" borderId="35" xfId="5" applyFont="1" applyFill="1" applyBorder="1" applyAlignment="1">
      <alignment horizontal="center" vertical="center" wrapText="1"/>
    </xf>
    <xf numFmtId="0" fontId="7" fillId="4" borderId="36" xfId="5" applyFont="1" applyFill="1" applyBorder="1" applyAlignment="1">
      <alignment horizontal="center" vertical="center" wrapText="1"/>
    </xf>
    <xf numFmtId="0" fontId="7" fillId="4" borderId="37" xfId="5" applyFont="1" applyFill="1" applyBorder="1" applyAlignment="1">
      <alignment horizontal="center" vertical="center" wrapText="1"/>
    </xf>
    <xf numFmtId="0" fontId="7" fillId="4" borderId="38" xfId="5" applyFont="1" applyFill="1" applyBorder="1" applyAlignment="1">
      <alignment horizontal="center" vertical="center" wrapText="1"/>
    </xf>
    <xf numFmtId="0" fontId="7" fillId="4" borderId="39" xfId="5" applyFont="1" applyFill="1" applyBorder="1" applyAlignment="1">
      <alignment horizontal="center" vertical="center" wrapText="1"/>
    </xf>
    <xf numFmtId="0" fontId="6" fillId="4" borderId="40" xfId="4" applyFont="1" applyFill="1" applyBorder="1" applyAlignment="1">
      <alignment horizontal="center" vertical="center" wrapText="1"/>
    </xf>
    <xf numFmtId="0" fontId="7" fillId="4" borderId="7" xfId="4" applyFont="1" applyFill="1" applyBorder="1" applyAlignment="1">
      <alignment horizontal="right"/>
    </xf>
    <xf numFmtId="0" fontId="7" fillId="4" borderId="6" xfId="4" applyFont="1" applyFill="1" applyBorder="1" applyAlignment="1">
      <alignment horizontal="left"/>
    </xf>
    <xf numFmtId="164" fontId="2" fillId="4" borderId="41" xfId="3" applyNumberFormat="1" applyFont="1" applyFill="1" applyBorder="1" applyAlignment="1">
      <alignment horizontal="center" vertical="center"/>
    </xf>
    <xf numFmtId="164" fontId="2" fillId="4" borderId="4" xfId="3" applyNumberFormat="1" applyFont="1" applyFill="1" applyBorder="1" applyAlignment="1">
      <alignment horizontal="right" vertical="center"/>
    </xf>
    <xf numFmtId="164" fontId="2" fillId="4" borderId="42" xfId="3" applyNumberFormat="1" applyFont="1" applyFill="1" applyBorder="1" applyAlignment="1">
      <alignment horizontal="right" vertical="center"/>
    </xf>
    <xf numFmtId="164" fontId="2" fillId="4" borderId="7" xfId="3" applyNumberFormat="1" applyFont="1" applyFill="1" applyBorder="1" applyAlignment="1">
      <alignment horizontal="right" vertical="center"/>
    </xf>
    <xf numFmtId="164" fontId="2" fillId="4" borderId="43" xfId="3" applyNumberFormat="1" applyFont="1" applyFill="1" applyBorder="1" applyAlignment="1">
      <alignment horizontal="right" vertical="center"/>
    </xf>
    <xf numFmtId="3" fontId="7" fillId="4" borderId="41" xfId="4" applyNumberFormat="1" applyFont="1" applyFill="1" applyBorder="1" applyAlignment="1">
      <alignment horizontal="center"/>
    </xf>
    <xf numFmtId="49" fontId="6" fillId="4" borderId="41" xfId="4" applyNumberFormat="1" applyFont="1" applyFill="1" applyBorder="1" applyAlignment="1">
      <alignment horizontal="center" vertical="center"/>
    </xf>
    <xf numFmtId="0" fontId="7" fillId="2" borderId="20" xfId="4" applyFont="1" applyFill="1" applyBorder="1" applyAlignment="1">
      <alignment horizontal="right"/>
    </xf>
    <xf numFmtId="0" fontId="9" fillId="3" borderId="44" xfId="4" applyFont="1" applyFill="1" applyBorder="1" applyAlignment="1">
      <alignment horizontal="left"/>
    </xf>
    <xf numFmtId="164" fontId="2" fillId="4" borderId="45" xfId="3" applyNumberFormat="1" applyFont="1" applyFill="1" applyBorder="1" applyAlignment="1">
      <alignment horizontal="center" vertical="center"/>
    </xf>
    <xf numFmtId="164" fontId="2" fillId="3" borderId="12" xfId="3" applyNumberFormat="1" applyFont="1" applyFill="1" applyBorder="1" applyAlignment="1">
      <alignment horizontal="right" vertical="center"/>
    </xf>
    <xf numFmtId="164" fontId="2" fillId="3" borderId="13" xfId="3" applyNumberFormat="1" applyFont="1" applyFill="1" applyBorder="1" applyAlignment="1">
      <alignment horizontal="right" vertical="center"/>
    </xf>
    <xf numFmtId="164" fontId="2" fillId="3" borderId="44" xfId="3" applyNumberFormat="1" applyFont="1" applyFill="1" applyBorder="1" applyAlignment="1">
      <alignment horizontal="right" vertical="center"/>
    </xf>
    <xf numFmtId="164" fontId="2" fillId="3" borderId="20" xfId="3" applyNumberFormat="1" applyFont="1" applyFill="1" applyBorder="1" applyAlignment="1">
      <alignment horizontal="right" vertical="center"/>
    </xf>
    <xf numFmtId="164" fontId="2" fillId="3" borderId="30" xfId="3" applyNumberFormat="1" applyFont="1" applyFill="1" applyBorder="1" applyAlignment="1">
      <alignment horizontal="right" vertical="center"/>
    </xf>
    <xf numFmtId="3" fontId="7" fillId="4" borderId="46" xfId="4" applyNumberFormat="1" applyFont="1" applyFill="1" applyBorder="1" applyAlignment="1">
      <alignment horizontal="center"/>
    </xf>
    <xf numFmtId="49" fontId="6" fillId="4" borderId="46" xfId="4" applyNumberFormat="1" applyFont="1" applyFill="1" applyBorder="1" applyAlignment="1">
      <alignment horizontal="center" vertical="center"/>
    </xf>
    <xf numFmtId="164" fontId="2" fillId="3" borderId="20" xfId="3" applyNumberFormat="1" applyFont="1" applyFill="1" applyBorder="1" applyAlignment="1">
      <alignment horizontal="center" vertical="center"/>
    </xf>
    <xf numFmtId="164" fontId="2" fillId="3" borderId="12" xfId="3" applyNumberFormat="1" applyFont="1" applyFill="1" applyBorder="1" applyAlignment="1">
      <alignment horizontal="center" vertical="center"/>
    </xf>
    <xf numFmtId="0" fontId="9" fillId="3" borderId="14" xfId="4" applyFont="1" applyFill="1" applyBorder="1" applyAlignment="1">
      <alignment horizontal="left"/>
    </xf>
    <xf numFmtId="0" fontId="7" fillId="2" borderId="31" xfId="4" applyFont="1" applyFill="1" applyBorder="1" applyAlignment="1">
      <alignment horizontal="right"/>
    </xf>
    <xf numFmtId="0" fontId="7" fillId="2" borderId="14" xfId="4" applyFont="1" applyFill="1" applyBorder="1" applyAlignment="1">
      <alignment horizontal="left"/>
    </xf>
    <xf numFmtId="164" fontId="2" fillId="4" borderId="47" xfId="3" applyNumberFormat="1" applyFont="1" applyFill="1" applyBorder="1" applyAlignment="1">
      <alignment horizontal="center" vertical="center"/>
    </xf>
    <xf numFmtId="164" fontId="2" fillId="3" borderId="37" xfId="3" applyNumberFormat="1" applyFont="1" applyFill="1" applyBorder="1" applyAlignment="1">
      <alignment horizontal="right" vertical="center"/>
    </xf>
    <xf numFmtId="164" fontId="2" fillId="3" borderId="38" xfId="3" applyNumberFormat="1" applyFont="1" applyFill="1" applyBorder="1" applyAlignment="1">
      <alignment horizontal="right" vertical="center"/>
    </xf>
    <xf numFmtId="164" fontId="2" fillId="3" borderId="48" xfId="3" applyNumberFormat="1" applyFont="1" applyFill="1" applyBorder="1" applyAlignment="1">
      <alignment horizontal="right" vertical="center"/>
    </xf>
    <xf numFmtId="164" fontId="2" fillId="3" borderId="39" xfId="3" applyNumberFormat="1" applyFont="1" applyFill="1" applyBorder="1" applyAlignment="1">
      <alignment horizontal="right" vertical="center"/>
    </xf>
    <xf numFmtId="164" fontId="2" fillId="0" borderId="49" xfId="3" applyNumberFormat="1" applyFont="1" applyBorder="1" applyAlignment="1">
      <alignment horizontal="right" vertical="center"/>
    </xf>
    <xf numFmtId="164" fontId="2" fillId="3" borderId="49" xfId="3" applyNumberFormat="1" applyFont="1" applyFill="1" applyBorder="1" applyAlignment="1">
      <alignment horizontal="right" vertical="center"/>
    </xf>
    <xf numFmtId="3" fontId="7" fillId="3" borderId="47" xfId="4" applyNumberFormat="1" applyFont="1" applyFill="1" applyBorder="1" applyAlignment="1">
      <alignment horizontal="center"/>
    </xf>
    <xf numFmtId="49" fontId="6" fillId="4" borderId="45" xfId="4" applyNumberFormat="1" applyFont="1" applyFill="1" applyBorder="1" applyAlignment="1">
      <alignment horizontal="center" vertical="center"/>
    </xf>
    <xf numFmtId="0" fontId="7" fillId="5" borderId="50" xfId="4" applyFont="1" applyFill="1" applyBorder="1" applyAlignment="1">
      <alignment horizontal="right"/>
    </xf>
    <xf numFmtId="0" fontId="6" fillId="5" borderId="51" xfId="4" applyFont="1" applyFill="1" applyBorder="1" applyAlignment="1">
      <alignment horizontal="left"/>
    </xf>
    <xf numFmtId="164" fontId="3" fillId="5" borderId="52" xfId="3" applyNumberFormat="1" applyFont="1" applyFill="1" applyBorder="1" applyAlignment="1">
      <alignment horizontal="center"/>
    </xf>
    <xf numFmtId="164" fontId="3" fillId="5" borderId="53" xfId="3" applyNumberFormat="1" applyFont="1" applyFill="1" applyBorder="1" applyAlignment="1">
      <alignment horizontal="right"/>
    </xf>
    <xf numFmtId="164" fontId="3" fillId="5" borderId="54" xfId="3" applyNumberFormat="1" applyFont="1" applyFill="1" applyBorder="1" applyAlignment="1">
      <alignment horizontal="right"/>
    </xf>
    <xf numFmtId="164" fontId="3" fillId="5" borderId="55" xfId="3" applyNumberFormat="1" applyFont="1" applyFill="1" applyBorder="1" applyAlignment="1">
      <alignment horizontal="right"/>
    </xf>
    <xf numFmtId="164" fontId="3" fillId="5" borderId="56" xfId="3" applyNumberFormat="1" applyFont="1" applyFill="1" applyBorder="1" applyAlignment="1">
      <alignment horizontal="right"/>
    </xf>
    <xf numFmtId="164" fontId="3" fillId="5" borderId="57" xfId="3" applyNumberFormat="1" applyFont="1" applyFill="1" applyBorder="1" applyAlignment="1">
      <alignment horizontal="right"/>
    </xf>
    <xf numFmtId="164" fontId="3" fillId="5" borderId="50" xfId="3" applyNumberFormat="1" applyFont="1" applyFill="1" applyBorder="1" applyAlignment="1">
      <alignment horizontal="right"/>
    </xf>
    <xf numFmtId="164" fontId="3" fillId="5" borderId="58" xfId="3" applyNumberFormat="1" applyFont="1" applyFill="1" applyBorder="1" applyAlignment="1">
      <alignment horizontal="right"/>
    </xf>
    <xf numFmtId="164" fontId="3" fillId="5" borderId="51" xfId="3" applyNumberFormat="1" applyFont="1" applyFill="1" applyBorder="1" applyAlignment="1">
      <alignment horizontal="right"/>
    </xf>
    <xf numFmtId="3" fontId="7" fillId="5" borderId="40" xfId="4" applyNumberFormat="1" applyFont="1" applyFill="1" applyBorder="1" applyAlignment="1">
      <alignment horizontal="center"/>
    </xf>
    <xf numFmtId="49" fontId="6" fillId="5" borderId="47" xfId="4" quotePrefix="1" applyNumberFormat="1" applyFont="1" applyFill="1" applyBorder="1" applyAlignment="1">
      <alignment horizontal="center" vertical="center"/>
    </xf>
    <xf numFmtId="0" fontId="7" fillId="2" borderId="7" xfId="4" applyFont="1" applyFill="1" applyBorder="1" applyAlignment="1">
      <alignment horizontal="right"/>
    </xf>
    <xf numFmtId="0" fontId="7" fillId="2" borderId="8" xfId="4" applyFont="1" applyFill="1" applyBorder="1" applyAlignment="1">
      <alignment horizontal="left"/>
    </xf>
    <xf numFmtId="164" fontId="2" fillId="3" borderId="7" xfId="3" applyNumberFormat="1" applyFont="1" applyFill="1" applyBorder="1" applyAlignment="1">
      <alignment horizontal="right" vertical="center"/>
    </xf>
    <xf numFmtId="164" fontId="2" fillId="3" borderId="5" xfId="3" applyNumberFormat="1" applyFont="1" applyFill="1" applyBorder="1" applyAlignment="1">
      <alignment horizontal="right" vertical="center"/>
    </xf>
    <xf numFmtId="164" fontId="2" fillId="3" borderId="8" xfId="3" applyNumberFormat="1" applyFont="1" applyFill="1" applyBorder="1" applyAlignment="1">
      <alignment horizontal="right" vertical="center"/>
    </xf>
    <xf numFmtId="164" fontId="2" fillId="3" borderId="4" xfId="3" applyNumberFormat="1" applyFont="1" applyFill="1" applyBorder="1" applyAlignment="1">
      <alignment horizontal="right" vertical="center"/>
    </xf>
    <xf numFmtId="3" fontId="7" fillId="4" borderId="28" xfId="4" applyNumberFormat="1" applyFont="1" applyFill="1" applyBorder="1" applyAlignment="1">
      <alignment horizontal="center"/>
    </xf>
    <xf numFmtId="0" fontId="7" fillId="3" borderId="30" xfId="4" applyFont="1" applyFill="1" applyBorder="1" applyAlignment="1">
      <alignment horizontal="left"/>
    </xf>
    <xf numFmtId="3" fontId="7" fillId="4" borderId="9" xfId="4" applyNumberFormat="1" applyFont="1" applyFill="1" applyBorder="1" applyAlignment="1">
      <alignment horizontal="center"/>
    </xf>
    <xf numFmtId="49" fontId="6" fillId="4" borderId="11" xfId="4" applyNumberFormat="1" applyFont="1" applyFill="1" applyBorder="1" applyAlignment="1">
      <alignment horizontal="center" vertical="center"/>
    </xf>
    <xf numFmtId="0" fontId="7" fillId="5" borderId="31" xfId="4" applyFont="1" applyFill="1" applyBorder="1" applyAlignment="1">
      <alignment horizontal="right"/>
    </xf>
    <xf numFmtId="0" fontId="6" fillId="5" borderId="34" xfId="4" applyFont="1" applyFill="1" applyBorder="1" applyAlignment="1">
      <alignment horizontal="left"/>
    </xf>
    <xf numFmtId="3" fontId="6" fillId="5" borderId="47" xfId="4" applyNumberFormat="1" applyFont="1" applyFill="1" applyBorder="1" applyAlignment="1">
      <alignment horizontal="center"/>
    </xf>
    <xf numFmtId="164" fontId="3" fillId="5" borderId="59" xfId="3" applyNumberFormat="1" applyFont="1" applyFill="1" applyBorder="1" applyAlignment="1">
      <alignment horizontal="right"/>
    </xf>
    <xf numFmtId="164" fontId="3" fillId="5" borderId="36" xfId="3" applyNumberFormat="1" applyFont="1" applyFill="1" applyBorder="1" applyAlignment="1">
      <alignment horizontal="right"/>
    </xf>
    <xf numFmtId="164" fontId="3" fillId="5" borderId="60" xfId="3" applyNumberFormat="1" applyFont="1" applyFill="1" applyBorder="1" applyAlignment="1">
      <alignment horizontal="right"/>
    </xf>
    <xf numFmtId="164" fontId="3" fillId="5" borderId="61" xfId="3" applyNumberFormat="1" applyFont="1" applyFill="1" applyBorder="1" applyAlignment="1">
      <alignment horizontal="right"/>
    </xf>
    <xf numFmtId="164" fontId="3" fillId="5" borderId="23" xfId="3" applyNumberFormat="1" applyFont="1" applyFill="1" applyBorder="1" applyAlignment="1">
      <alignment horizontal="right"/>
    </xf>
    <xf numFmtId="164" fontId="3" fillId="5" borderId="62" xfId="3" applyNumberFormat="1" applyFont="1" applyFill="1" applyBorder="1" applyAlignment="1">
      <alignment horizontal="right"/>
    </xf>
    <xf numFmtId="164" fontId="3" fillId="5" borderId="63" xfId="3" applyNumberFormat="1" applyFont="1" applyFill="1" applyBorder="1" applyAlignment="1">
      <alignment horizontal="right"/>
    </xf>
    <xf numFmtId="3" fontId="7" fillId="5" borderId="64" xfId="4" applyNumberFormat="1" applyFont="1" applyFill="1" applyBorder="1" applyAlignment="1">
      <alignment horizontal="center"/>
    </xf>
    <xf numFmtId="0" fontId="7" fillId="3" borderId="8" xfId="4" applyFont="1" applyFill="1" applyBorder="1" applyAlignment="1">
      <alignment horizontal="left"/>
    </xf>
    <xf numFmtId="164" fontId="2" fillId="4" borderId="53" xfId="3" applyNumberFormat="1" applyFont="1" applyFill="1" applyBorder="1" applyAlignment="1">
      <alignment horizontal="right" vertical="center"/>
    </xf>
    <xf numFmtId="164" fontId="2" fillId="4" borderId="65" xfId="3" applyNumberFormat="1" applyFont="1" applyFill="1" applyBorder="1" applyAlignment="1">
      <alignment horizontal="right" vertical="center"/>
    </xf>
    <xf numFmtId="164" fontId="2" fillId="4" borderId="5" xfId="3" applyNumberFormat="1" applyFont="1" applyFill="1" applyBorder="1" applyAlignment="1">
      <alignment horizontal="right" vertical="center"/>
    </xf>
    <xf numFmtId="164" fontId="2" fillId="4" borderId="8" xfId="3" applyNumberFormat="1" applyFont="1" applyFill="1" applyBorder="1" applyAlignment="1">
      <alignment horizontal="right" vertical="center"/>
    </xf>
    <xf numFmtId="164" fontId="2" fillId="4" borderId="2" xfId="3" applyNumberFormat="1" applyFont="1" applyFill="1" applyBorder="1" applyAlignment="1">
      <alignment horizontal="right" vertical="center"/>
    </xf>
    <xf numFmtId="3" fontId="7" fillId="4" borderId="66" xfId="4" applyNumberFormat="1" applyFont="1" applyFill="1" applyBorder="1" applyAlignment="1">
      <alignment horizontal="center"/>
    </xf>
    <xf numFmtId="0" fontId="7" fillId="2" borderId="30" xfId="4" applyFont="1" applyFill="1" applyBorder="1" applyAlignment="1">
      <alignment horizontal="left"/>
    </xf>
    <xf numFmtId="164" fontId="2" fillId="4" borderId="13" xfId="3" applyNumberFormat="1" applyFont="1" applyFill="1" applyBorder="1" applyAlignment="1">
      <alignment horizontal="right" vertical="center"/>
    </xf>
    <xf numFmtId="164" fontId="2" fillId="4" borderId="44" xfId="3" applyNumberFormat="1" applyFont="1" applyFill="1" applyBorder="1" applyAlignment="1">
      <alignment horizontal="right" vertical="center"/>
    </xf>
    <xf numFmtId="164" fontId="2" fillId="4" borderId="30" xfId="3" applyNumberFormat="1" applyFont="1" applyFill="1" applyBorder="1" applyAlignment="1">
      <alignment horizontal="right" vertical="center"/>
    </xf>
    <xf numFmtId="3" fontId="7" fillId="4" borderId="67" xfId="4" applyNumberFormat="1" applyFont="1" applyFill="1" applyBorder="1" applyAlignment="1">
      <alignment horizontal="center"/>
    </xf>
    <xf numFmtId="0" fontId="7" fillId="2" borderId="39" xfId="4" applyFont="1" applyFill="1" applyBorder="1" applyAlignment="1">
      <alignment horizontal="right"/>
    </xf>
    <xf numFmtId="0" fontId="7" fillId="2" borderId="49" xfId="4" applyFont="1" applyFill="1" applyBorder="1" applyAlignment="1">
      <alignment horizontal="left"/>
    </xf>
    <xf numFmtId="164" fontId="2" fillId="3" borderId="59" xfId="3" applyNumberFormat="1" applyFont="1" applyFill="1" applyBorder="1" applyAlignment="1">
      <alignment horizontal="right" vertical="center"/>
    </xf>
    <xf numFmtId="164" fontId="2" fillId="3" borderId="36" xfId="3" applyNumberFormat="1" applyFont="1" applyFill="1" applyBorder="1" applyAlignment="1">
      <alignment horizontal="right" vertical="center"/>
    </xf>
    <xf numFmtId="164" fontId="2" fillId="3" borderId="63" xfId="3" applyNumberFormat="1" applyFont="1" applyFill="1" applyBorder="1" applyAlignment="1">
      <alignment horizontal="right" vertical="center"/>
    </xf>
    <xf numFmtId="49" fontId="6" fillId="4" borderId="11" xfId="4" quotePrefix="1" applyNumberFormat="1" applyFont="1" applyFill="1" applyBorder="1" applyAlignment="1">
      <alignment horizontal="center" vertical="center"/>
    </xf>
    <xf numFmtId="0" fontId="7" fillId="5" borderId="35" xfId="4" applyFont="1" applyFill="1" applyBorder="1" applyAlignment="1">
      <alignment horizontal="right"/>
    </xf>
    <xf numFmtId="0" fontId="7" fillId="5" borderId="60" xfId="4" applyFont="1" applyFill="1" applyBorder="1" applyAlignment="1">
      <alignment horizontal="left"/>
    </xf>
    <xf numFmtId="165" fontId="3" fillId="5" borderId="52" xfId="1" applyNumberFormat="1" applyFont="1" applyFill="1" applyBorder="1" applyAlignment="1">
      <alignment horizontal="center"/>
    </xf>
    <xf numFmtId="165" fontId="3" fillId="5" borderId="68" xfId="1" applyNumberFormat="1" applyFont="1" applyFill="1" applyBorder="1" applyAlignment="1">
      <alignment horizontal="right"/>
    </xf>
    <xf numFmtId="165" fontId="3" fillId="5" borderId="58" xfId="1" applyNumberFormat="1" applyFont="1" applyFill="1" applyBorder="1" applyAlignment="1">
      <alignment horizontal="right"/>
    </xf>
    <xf numFmtId="165" fontId="3" fillId="5" borderId="69" xfId="1" applyNumberFormat="1" applyFont="1" applyFill="1" applyBorder="1" applyAlignment="1">
      <alignment horizontal="right"/>
    </xf>
    <xf numFmtId="165" fontId="2" fillId="5" borderId="35" xfId="2" applyNumberFormat="1" applyFont="1" applyFill="1" applyBorder="1"/>
    <xf numFmtId="165" fontId="2" fillId="5" borderId="36" xfId="2" applyNumberFormat="1" applyFont="1" applyFill="1" applyBorder="1"/>
    <xf numFmtId="165" fontId="2" fillId="5" borderId="63" xfId="2" applyNumberFormat="1" applyFont="1" applyFill="1" applyBorder="1"/>
    <xf numFmtId="165" fontId="2" fillId="5" borderId="68" xfId="2" applyNumberFormat="1" applyFont="1" applyFill="1" applyBorder="1"/>
    <xf numFmtId="165" fontId="2" fillId="5" borderId="58" xfId="2" applyNumberFormat="1" applyFont="1" applyFill="1" applyBorder="1"/>
    <xf numFmtId="165" fontId="2" fillId="5" borderId="51" xfId="2" applyNumberFormat="1" applyFont="1" applyFill="1" applyBorder="1"/>
    <xf numFmtId="165" fontId="2" fillId="5" borderId="50" xfId="2" applyNumberFormat="1" applyFont="1" applyFill="1" applyBorder="1"/>
    <xf numFmtId="3" fontId="7" fillId="5" borderId="70" xfId="4" applyNumberFormat="1" applyFont="1" applyFill="1" applyBorder="1" applyAlignment="1">
      <alignment horizontal="center"/>
    </xf>
    <xf numFmtId="49" fontId="6" fillId="5" borderId="52" xfId="4" quotePrefix="1" applyNumberFormat="1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4" borderId="13" xfId="4" applyFont="1" applyFill="1" applyBorder="1" applyAlignment="1">
      <alignment horizontal="center" vertical="center" wrapText="1"/>
    </xf>
    <xf numFmtId="0" fontId="7" fillId="4" borderId="30" xfId="4" applyFont="1" applyFill="1" applyBorder="1" applyAlignment="1">
      <alignment horizontal="center" vertical="center" wrapText="1"/>
    </xf>
    <xf numFmtId="0" fontId="7" fillId="4" borderId="49" xfId="5" applyFont="1" applyFill="1" applyBorder="1" applyAlignment="1">
      <alignment horizontal="center" vertical="center" wrapText="1"/>
    </xf>
    <xf numFmtId="0" fontId="7" fillId="6" borderId="7" xfId="4" applyFont="1" applyFill="1" applyBorder="1" applyAlignment="1">
      <alignment horizontal="right"/>
    </xf>
    <xf numFmtId="0" fontId="7" fillId="6" borderId="6" xfId="4" applyFont="1" applyFill="1" applyBorder="1" applyAlignment="1">
      <alignment horizontal="left"/>
    </xf>
    <xf numFmtId="164" fontId="10" fillId="6" borderId="7" xfId="3" applyNumberFormat="1" applyFont="1" applyFill="1" applyBorder="1" applyAlignment="1">
      <alignment horizontal="right" vertical="center"/>
    </xf>
    <xf numFmtId="164" fontId="10" fillId="6" borderId="5" xfId="3" applyNumberFormat="1" applyFont="1" applyFill="1" applyBorder="1" applyAlignment="1">
      <alignment horizontal="right" vertical="center"/>
    </xf>
    <xf numFmtId="164" fontId="10" fillId="6" borderId="8" xfId="3" applyNumberFormat="1" applyFont="1" applyFill="1" applyBorder="1" applyAlignment="1">
      <alignment horizontal="right" vertical="center"/>
    </xf>
    <xf numFmtId="3" fontId="7" fillId="6" borderId="41" xfId="4" applyNumberFormat="1" applyFont="1" applyFill="1" applyBorder="1" applyAlignment="1">
      <alignment horizontal="center"/>
    </xf>
    <xf numFmtId="49" fontId="6" fillId="6" borderId="41" xfId="4" applyNumberFormat="1" applyFont="1" applyFill="1" applyBorder="1" applyAlignment="1">
      <alignment horizontal="center" vertical="center"/>
    </xf>
    <xf numFmtId="164" fontId="11" fillId="7" borderId="31" xfId="3" applyNumberFormat="1" applyFont="1" applyFill="1" applyBorder="1" applyAlignment="1">
      <alignment horizontal="center" vertical="center"/>
    </xf>
    <xf numFmtId="164" fontId="11" fillId="7" borderId="19" xfId="3" applyNumberFormat="1" applyFont="1" applyFill="1" applyBorder="1" applyAlignment="1">
      <alignment horizontal="right" vertical="center"/>
    </xf>
    <xf numFmtId="164" fontId="11" fillId="7" borderId="13" xfId="3" applyNumberFormat="1" applyFont="1" applyFill="1" applyBorder="1" applyAlignment="1">
      <alignment horizontal="right" vertical="center"/>
    </xf>
    <xf numFmtId="0" fontId="7" fillId="7" borderId="20" xfId="4" applyFont="1" applyFill="1" applyBorder="1" applyAlignment="1">
      <alignment horizontal="right"/>
    </xf>
    <xf numFmtId="0" fontId="9" fillId="7" borderId="44" xfId="4" applyFont="1" applyFill="1" applyBorder="1" applyAlignment="1">
      <alignment horizontal="left"/>
    </xf>
    <xf numFmtId="164" fontId="11" fillId="7" borderId="12" xfId="3" applyNumberFormat="1" applyFont="1" applyFill="1" applyBorder="1" applyAlignment="1">
      <alignment horizontal="right" vertical="center"/>
    </xf>
    <xf numFmtId="164" fontId="11" fillId="7" borderId="30" xfId="3" applyNumberFormat="1" applyFont="1" applyFill="1" applyBorder="1" applyAlignment="1">
      <alignment horizontal="right" vertical="center"/>
    </xf>
    <xf numFmtId="164" fontId="11" fillId="7" borderId="20" xfId="3" applyNumberFormat="1" applyFont="1" applyFill="1" applyBorder="1" applyAlignment="1">
      <alignment horizontal="right" vertical="center"/>
    </xf>
    <xf numFmtId="3" fontId="7" fillId="6" borderId="46" xfId="4" applyNumberFormat="1" applyFont="1" applyFill="1" applyBorder="1" applyAlignment="1">
      <alignment horizontal="center"/>
    </xf>
    <xf numFmtId="49" fontId="6" fillId="6" borderId="46" xfId="4" applyNumberFormat="1" applyFont="1" applyFill="1" applyBorder="1" applyAlignment="1">
      <alignment horizontal="center" vertical="center"/>
    </xf>
    <xf numFmtId="164" fontId="11" fillId="7" borderId="20" xfId="3" applyNumberFormat="1" applyFont="1" applyFill="1" applyBorder="1" applyAlignment="1">
      <alignment horizontal="center" vertical="center"/>
    </xf>
    <xf numFmtId="0" fontId="9" fillId="7" borderId="14" xfId="4" applyFont="1" applyFill="1" applyBorder="1" applyAlignment="1">
      <alignment horizontal="left"/>
    </xf>
    <xf numFmtId="164" fontId="11" fillId="7" borderId="31" xfId="3" applyNumberFormat="1" applyFont="1" applyFill="1" applyBorder="1" applyAlignment="1">
      <alignment horizontal="right" vertical="center"/>
    </xf>
    <xf numFmtId="164" fontId="11" fillId="7" borderId="34" xfId="3" applyNumberFormat="1" applyFont="1" applyFill="1" applyBorder="1" applyAlignment="1">
      <alignment horizontal="right" vertical="center"/>
    </xf>
    <xf numFmtId="3" fontId="7" fillId="6" borderId="11" xfId="4" applyNumberFormat="1" applyFont="1" applyFill="1" applyBorder="1" applyAlignment="1">
      <alignment horizontal="center"/>
    </xf>
    <xf numFmtId="0" fontId="7" fillId="7" borderId="31" xfId="4" applyFont="1" applyFill="1" applyBorder="1" applyAlignment="1">
      <alignment horizontal="right"/>
    </xf>
    <xf numFmtId="0" fontId="7" fillId="7" borderId="14" xfId="4" applyFont="1" applyFill="1" applyBorder="1" applyAlignment="1">
      <alignment horizontal="left"/>
    </xf>
    <xf numFmtId="164" fontId="11" fillId="7" borderId="39" xfId="3" applyNumberFormat="1" applyFont="1" applyFill="1" applyBorder="1" applyAlignment="1">
      <alignment horizontal="right" vertical="center"/>
    </xf>
    <xf numFmtId="164" fontId="11" fillId="7" borderId="38" xfId="3" applyNumberFormat="1" applyFont="1" applyFill="1" applyBorder="1" applyAlignment="1">
      <alignment horizontal="right" vertical="center"/>
    </xf>
    <xf numFmtId="164" fontId="11" fillId="7" borderId="49" xfId="3" applyNumberFormat="1" applyFont="1" applyFill="1" applyBorder="1" applyAlignment="1">
      <alignment horizontal="right" vertical="center"/>
    </xf>
    <xf numFmtId="3" fontId="7" fillId="7" borderId="47" xfId="4" applyNumberFormat="1" applyFont="1" applyFill="1" applyBorder="1" applyAlignment="1">
      <alignment horizontal="center"/>
    </xf>
    <xf numFmtId="49" fontId="6" fillId="6" borderId="45" xfId="4" applyNumberFormat="1" applyFont="1" applyFill="1" applyBorder="1" applyAlignment="1">
      <alignment horizontal="center" vertical="center"/>
    </xf>
    <xf numFmtId="0" fontId="7" fillId="8" borderId="50" xfId="4" applyFont="1" applyFill="1" applyBorder="1" applyAlignment="1">
      <alignment horizontal="right"/>
    </xf>
    <xf numFmtId="0" fontId="6" fillId="8" borderId="51" xfId="4" applyFont="1" applyFill="1" applyBorder="1" applyAlignment="1">
      <alignment horizontal="left"/>
    </xf>
    <xf numFmtId="164" fontId="10" fillId="8" borderId="53" xfId="3" applyNumberFormat="1" applyFont="1" applyFill="1" applyBorder="1" applyAlignment="1">
      <alignment horizontal="right"/>
    </xf>
    <xf numFmtId="164" fontId="10" fillId="8" borderId="54" xfId="3" applyNumberFormat="1" applyFont="1" applyFill="1" applyBorder="1" applyAlignment="1">
      <alignment horizontal="right"/>
    </xf>
    <xf numFmtId="164" fontId="10" fillId="8" borderId="57" xfId="3" applyNumberFormat="1" applyFont="1" applyFill="1" applyBorder="1" applyAlignment="1">
      <alignment horizontal="right"/>
    </xf>
    <xf numFmtId="164" fontId="10" fillId="8" borderId="50" xfId="3" applyNumberFormat="1" applyFont="1" applyFill="1" applyBorder="1" applyAlignment="1">
      <alignment horizontal="right"/>
    </xf>
    <xf numFmtId="164" fontId="10" fillId="8" borderId="58" xfId="3" applyNumberFormat="1" applyFont="1" applyFill="1" applyBorder="1" applyAlignment="1">
      <alignment horizontal="right"/>
    </xf>
    <xf numFmtId="164" fontId="10" fillId="8" borderId="51" xfId="3" applyNumberFormat="1" applyFont="1" applyFill="1" applyBorder="1" applyAlignment="1">
      <alignment horizontal="right"/>
    </xf>
    <xf numFmtId="3" fontId="7" fillId="8" borderId="40" xfId="4" applyNumberFormat="1" applyFont="1" applyFill="1" applyBorder="1" applyAlignment="1">
      <alignment horizontal="center"/>
    </xf>
    <xf numFmtId="49" fontId="6" fillId="8" borderId="47" xfId="4" quotePrefix="1" applyNumberFormat="1" applyFont="1" applyFill="1" applyBorder="1" applyAlignment="1">
      <alignment horizontal="center" vertical="center"/>
    </xf>
    <xf numFmtId="0" fontId="7" fillId="7" borderId="7" xfId="4" applyFont="1" applyFill="1" applyBorder="1" applyAlignment="1">
      <alignment horizontal="right"/>
    </xf>
    <xf numFmtId="0" fontId="7" fillId="7" borderId="8" xfId="4" applyFont="1" applyFill="1" applyBorder="1" applyAlignment="1">
      <alignment horizontal="left"/>
    </xf>
    <xf numFmtId="164" fontId="11" fillId="7" borderId="4" xfId="3" applyNumberFormat="1" applyFont="1" applyFill="1" applyBorder="1" applyAlignment="1">
      <alignment horizontal="right" vertical="center"/>
    </xf>
    <xf numFmtId="164" fontId="11" fillId="7" borderId="5" xfId="3" applyNumberFormat="1" applyFont="1" applyFill="1" applyBorder="1" applyAlignment="1">
      <alignment horizontal="right" vertical="center"/>
    </xf>
    <xf numFmtId="164" fontId="11" fillId="7" borderId="8" xfId="3" applyNumberFormat="1" applyFont="1" applyFill="1" applyBorder="1" applyAlignment="1">
      <alignment horizontal="right" vertical="center"/>
    </xf>
    <xf numFmtId="164" fontId="11" fillId="7" borderId="7" xfId="3" applyNumberFormat="1" applyFont="1" applyFill="1" applyBorder="1" applyAlignment="1">
      <alignment horizontal="right" vertical="center"/>
    </xf>
    <xf numFmtId="3" fontId="7" fillId="6" borderId="28" xfId="4" applyNumberFormat="1" applyFont="1" applyFill="1" applyBorder="1" applyAlignment="1">
      <alignment horizontal="center"/>
    </xf>
    <xf numFmtId="0" fontId="7" fillId="7" borderId="30" xfId="4" applyFont="1" applyFill="1" applyBorder="1" applyAlignment="1">
      <alignment horizontal="left"/>
    </xf>
    <xf numFmtId="164" fontId="11" fillId="7" borderId="37" xfId="3" applyNumberFormat="1" applyFont="1" applyFill="1" applyBorder="1" applyAlignment="1">
      <alignment horizontal="right" vertical="center"/>
    </xf>
    <xf numFmtId="3" fontId="7" fillId="6" borderId="9" xfId="4" applyNumberFormat="1" applyFont="1" applyFill="1" applyBorder="1" applyAlignment="1">
      <alignment horizontal="center"/>
    </xf>
    <xf numFmtId="49" fontId="6" fillId="6" borderId="11" xfId="4" applyNumberFormat="1" applyFont="1" applyFill="1" applyBorder="1" applyAlignment="1">
      <alignment horizontal="center" vertical="center"/>
    </xf>
    <xf numFmtId="0" fontId="7" fillId="8" borderId="31" xfId="4" applyFont="1" applyFill="1" applyBorder="1" applyAlignment="1">
      <alignment horizontal="right"/>
    </xf>
    <xf numFmtId="0" fontId="6" fillId="8" borderId="34" xfId="4" applyFont="1" applyFill="1" applyBorder="1" applyAlignment="1">
      <alignment horizontal="left"/>
    </xf>
    <xf numFmtId="164" fontId="3" fillId="5" borderId="35" xfId="3" applyNumberFormat="1" applyFont="1" applyFill="1" applyBorder="1" applyAlignment="1">
      <alignment horizontal="right"/>
    </xf>
    <xf numFmtId="3" fontId="7" fillId="8" borderId="64" xfId="4" applyNumberFormat="1" applyFont="1" applyFill="1" applyBorder="1" applyAlignment="1">
      <alignment horizontal="center"/>
    </xf>
    <xf numFmtId="3" fontId="7" fillId="6" borderId="66" xfId="4" applyNumberFormat="1" applyFont="1" applyFill="1" applyBorder="1" applyAlignment="1">
      <alignment horizontal="center"/>
    </xf>
    <xf numFmtId="3" fontId="7" fillId="6" borderId="67" xfId="4" applyNumberFormat="1" applyFont="1" applyFill="1" applyBorder="1" applyAlignment="1">
      <alignment horizontal="center"/>
    </xf>
    <xf numFmtId="0" fontId="7" fillId="7" borderId="39" xfId="4" applyFont="1" applyFill="1" applyBorder="1" applyAlignment="1">
      <alignment horizontal="right"/>
    </xf>
    <xf numFmtId="0" fontId="7" fillId="7" borderId="49" xfId="4" applyFont="1" applyFill="1" applyBorder="1" applyAlignment="1">
      <alignment horizontal="left"/>
    </xf>
    <xf numFmtId="164" fontId="11" fillId="7" borderId="35" xfId="3" applyNumberFormat="1" applyFont="1" applyFill="1" applyBorder="1" applyAlignment="1">
      <alignment horizontal="right" vertical="center"/>
    </xf>
    <xf numFmtId="164" fontId="11" fillId="7" borderId="36" xfId="3" applyNumberFormat="1" applyFont="1" applyFill="1" applyBorder="1" applyAlignment="1">
      <alignment horizontal="right" vertical="center"/>
    </xf>
    <xf numFmtId="164" fontId="11" fillId="7" borderId="63" xfId="3" applyNumberFormat="1" applyFont="1" applyFill="1" applyBorder="1" applyAlignment="1">
      <alignment horizontal="right" vertical="center"/>
    </xf>
    <xf numFmtId="49" fontId="6" fillId="6" borderId="11" xfId="4" quotePrefix="1" applyNumberFormat="1" applyFont="1" applyFill="1" applyBorder="1" applyAlignment="1">
      <alignment horizontal="center" vertical="center"/>
    </xf>
    <xf numFmtId="0" fontId="7" fillId="8" borderId="35" xfId="4" applyFont="1" applyFill="1" applyBorder="1" applyAlignment="1">
      <alignment horizontal="right"/>
    </xf>
    <xf numFmtId="0" fontId="7" fillId="8" borderId="60" xfId="4" applyFont="1" applyFill="1" applyBorder="1" applyAlignment="1">
      <alignment horizontal="left"/>
    </xf>
    <xf numFmtId="165" fontId="3" fillId="5" borderId="51" xfId="1" applyNumberFormat="1" applyFont="1" applyFill="1" applyBorder="1" applyAlignment="1">
      <alignment horizontal="right"/>
    </xf>
    <xf numFmtId="165" fontId="11" fillId="8" borderId="50" xfId="2" applyNumberFormat="1" applyFont="1" applyFill="1" applyBorder="1"/>
    <xf numFmtId="165" fontId="11" fillId="8" borderId="58" xfId="2" applyNumberFormat="1" applyFont="1" applyFill="1" applyBorder="1"/>
    <xf numFmtId="165" fontId="11" fillId="8" borderId="51" xfId="2" applyNumberFormat="1" applyFont="1" applyFill="1" applyBorder="1"/>
    <xf numFmtId="3" fontId="7" fillId="8" borderId="70" xfId="4" applyNumberFormat="1" applyFont="1" applyFill="1" applyBorder="1" applyAlignment="1">
      <alignment horizontal="center"/>
    </xf>
    <xf numFmtId="49" fontId="6" fillId="8" borderId="52" xfId="4" quotePrefix="1" applyNumberFormat="1" applyFont="1" applyFill="1" applyBorder="1" applyAlignment="1">
      <alignment horizontal="center" vertical="center"/>
    </xf>
  </cellXfs>
  <cellStyles count="6">
    <cellStyle name="Įprastas" xfId="0" builtinId="0"/>
    <cellStyle name="Normal 10" xfId="5" xr:uid="{DBF3340E-B386-4B71-AE35-C47B322FC1F9}"/>
    <cellStyle name="Normal 14 2" xfId="2" xr:uid="{86598B51-0ED4-4137-8814-6D477A56E50D}"/>
    <cellStyle name="Normal 2" xfId="3" xr:uid="{F5D16E2F-DE48-4CC6-AB98-A95703ACDF38}"/>
    <cellStyle name="Normal 2 2 2" xfId="4" xr:uid="{F169B780-4918-4BC4-BC71-F6F226A6AE37}"/>
    <cellStyle name="Procenta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92.168.1.111\informacija\Finans&#371;%20analitik&#279;\VERT\2025_RAS_ataskaitos\2025m%20Patvirtinta%20RAS%20ataskaita\2025m%20RVA%20patikros%20ataskaita%20(pagal%20Tarybos%20patvirtint&#261;%20TU).%20(4).xlsx" TargetMode="External"/><Relationship Id="rId1" Type="http://schemas.openxmlformats.org/officeDocument/2006/relationships/externalLinkPath" Target="file:///\\192.168.1.111\informacija\Finans&#371;%20analitik&#279;\VERT\2025_RAS_ataskaitos\2025m%20Patvirtinta%20RAS%20ataskaita\2025m%20RVA%20patikros%20ataskaita%20(pagal%20Tarybos%20patvirtint&#261;%20TU).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5"/>
      <sheetName val="6"/>
      <sheetName val="7"/>
      <sheetName val="8"/>
      <sheetName val="11"/>
      <sheetName val="12"/>
    </sheetNames>
    <sheetDataSet>
      <sheetData sheetId="0"/>
      <sheetData sheetId="1"/>
      <sheetData sheetId="2">
        <row r="160">
          <cell r="K160">
            <v>278504.08</v>
          </cell>
        </row>
      </sheetData>
      <sheetData sheetId="3"/>
      <sheetData sheetId="4"/>
      <sheetData sheetId="5"/>
      <sheetData sheetId="6"/>
      <sheetData sheetId="7">
        <row r="162">
          <cell r="Z162">
            <v>2260849.0012768754</v>
          </cell>
          <cell r="AA162">
            <v>0</v>
          </cell>
          <cell r="AB162">
            <v>121214.04782661394</v>
          </cell>
          <cell r="AC162">
            <v>0</v>
          </cell>
          <cell r="AD162">
            <v>504192.66083442129</v>
          </cell>
          <cell r="AE162">
            <v>0</v>
          </cell>
          <cell r="AF162">
            <v>0</v>
          </cell>
          <cell r="AG162">
            <v>122717.4502119283</v>
          </cell>
          <cell r="AH162">
            <v>266437.60512651497</v>
          </cell>
          <cell r="AI162">
            <v>0</v>
          </cell>
          <cell r="AJ162">
            <v>7142.9423669234075</v>
          </cell>
          <cell r="AK162">
            <v>1113.1575673508758</v>
          </cell>
          <cell r="AL162">
            <v>115227.74661325726</v>
          </cell>
          <cell r="AM162">
            <v>0</v>
          </cell>
          <cell r="AN162">
            <v>6019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9537.0280563498764</v>
          </cell>
          <cell r="AT162">
            <v>490049.85672205524</v>
          </cell>
          <cell r="AU162">
            <v>0</v>
          </cell>
          <cell r="AV162">
            <v>0</v>
          </cell>
          <cell r="AW162">
            <v>0</v>
          </cell>
          <cell r="AX162">
            <v>18752.857287287476</v>
          </cell>
          <cell r="AY162">
            <v>0</v>
          </cell>
          <cell r="AZ162">
            <v>0</v>
          </cell>
          <cell r="BA162">
            <v>5924.5661104222554</v>
          </cell>
          <cell r="BB162">
            <v>2068.16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27330-8EB2-4BCE-98A6-99644A6CE924}">
  <dimension ref="A2:CH54"/>
  <sheetViews>
    <sheetView tabSelected="1" workbookViewId="0"/>
  </sheetViews>
  <sheetFormatPr defaultColWidth="8.85546875" defaultRowHeight="12.75" x14ac:dyDescent="0.2"/>
  <cols>
    <col min="1" max="1" width="9.5703125" style="1" customWidth="1"/>
    <col min="2" max="2" width="8.85546875" style="1"/>
    <col min="3" max="3" width="52.7109375" style="1" customWidth="1"/>
    <col min="4" max="4" width="13.5703125" style="1" customWidth="1"/>
    <col min="5" max="24" width="13.28515625" style="1" customWidth="1"/>
    <col min="25" max="25" width="11.7109375" style="1" customWidth="1"/>
    <col min="26" max="26" width="10.42578125" style="1" customWidth="1"/>
    <col min="27" max="27" width="14.85546875" style="1" customWidth="1"/>
    <col min="28" max="29" width="12" style="1" customWidth="1"/>
    <col min="30" max="31" width="8.85546875" style="1"/>
    <col min="32" max="32" width="11.5703125" style="1" customWidth="1"/>
    <col min="33" max="33" width="10.85546875" style="1" customWidth="1"/>
    <col min="34" max="38" width="8.85546875" style="1"/>
    <col min="39" max="43" width="8.85546875" style="3"/>
    <col min="44" max="44" width="9.42578125" style="3" customWidth="1"/>
    <col min="45" max="64" width="8.85546875" style="3"/>
    <col min="65" max="68" width="11.5703125" style="3" customWidth="1"/>
    <col min="69" max="69" width="12.28515625" style="3" customWidth="1"/>
    <col min="70" max="72" width="8.85546875" style="3"/>
    <col min="73" max="73" width="12.85546875" style="3" customWidth="1"/>
    <col min="74" max="74" width="8.85546875" style="3"/>
    <col min="75" max="75" width="18.140625" style="3" customWidth="1"/>
    <col min="76" max="84" width="8.85546875" style="3"/>
    <col min="85" max="85" width="15.5703125" style="3" customWidth="1"/>
    <col min="86" max="86" width="18.42578125" style="3" bestFit="1" customWidth="1"/>
    <col min="87" max="16384" width="8.85546875" style="3"/>
  </cols>
  <sheetData>
    <row r="2" spans="2:86" ht="12.75" customHeight="1" x14ac:dyDescent="0.2">
      <c r="B2" s="2" t="s">
        <v>0</v>
      </c>
      <c r="C2" s="2"/>
      <c r="D2" s="2"/>
      <c r="E2" s="2"/>
      <c r="F2" s="2"/>
      <c r="G2" s="2"/>
      <c r="H2" s="2"/>
      <c r="I2" s="2"/>
    </row>
    <row r="3" spans="2:86" ht="13.5" thickBot="1" x14ac:dyDescent="0.25"/>
    <row r="4" spans="2:86" x14ac:dyDescent="0.2">
      <c r="B4" s="4" t="s">
        <v>1</v>
      </c>
      <c r="C4" s="5"/>
      <c r="D4" s="6" t="s">
        <v>2</v>
      </c>
      <c r="E4" s="7" t="s">
        <v>3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9"/>
      <c r="Y4" s="10" t="s">
        <v>4</v>
      </c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11"/>
      <c r="AS4" s="10" t="s">
        <v>5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11"/>
      <c r="BM4" s="10" t="s">
        <v>5</v>
      </c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11"/>
      <c r="CG4" s="12" t="s">
        <v>6</v>
      </c>
      <c r="CH4" s="6" t="s">
        <v>7</v>
      </c>
    </row>
    <row r="5" spans="2:86" ht="34.5" customHeight="1" x14ac:dyDescent="0.2">
      <c r="B5" s="13"/>
      <c r="C5" s="14"/>
      <c r="D5" s="15"/>
      <c r="E5" s="16" t="s">
        <v>8</v>
      </c>
      <c r="F5" s="17"/>
      <c r="G5" s="17"/>
      <c r="H5" s="17"/>
      <c r="I5" s="17" t="s">
        <v>9</v>
      </c>
      <c r="J5" s="17"/>
      <c r="K5" s="17"/>
      <c r="L5" s="17" t="s">
        <v>10</v>
      </c>
      <c r="M5" s="17" t="s">
        <v>11</v>
      </c>
      <c r="N5" s="17"/>
      <c r="O5" s="17"/>
      <c r="P5" s="17" t="s">
        <v>12</v>
      </c>
      <c r="Q5" s="17" t="s">
        <v>13</v>
      </c>
      <c r="R5" s="17"/>
      <c r="S5" s="17" t="s">
        <v>14</v>
      </c>
      <c r="T5" s="18" t="s">
        <v>15</v>
      </c>
      <c r="U5" s="19"/>
      <c r="V5" s="20" t="s">
        <v>16</v>
      </c>
      <c r="W5" s="21"/>
      <c r="X5" s="22"/>
      <c r="Y5" s="23" t="s">
        <v>8</v>
      </c>
      <c r="Z5" s="24"/>
      <c r="AA5" s="24"/>
      <c r="AB5" s="19"/>
      <c r="AC5" s="18" t="s">
        <v>9</v>
      </c>
      <c r="AD5" s="24"/>
      <c r="AE5" s="19"/>
      <c r="AF5" s="25" t="s">
        <v>10</v>
      </c>
      <c r="AG5" s="18" t="s">
        <v>11</v>
      </c>
      <c r="AH5" s="24"/>
      <c r="AI5" s="19"/>
      <c r="AJ5" s="25" t="s">
        <v>12</v>
      </c>
      <c r="AK5" s="18" t="s">
        <v>13</v>
      </c>
      <c r="AL5" s="19"/>
      <c r="AM5" s="25" t="s">
        <v>14</v>
      </c>
      <c r="AN5" s="18" t="s">
        <v>15</v>
      </c>
      <c r="AO5" s="19"/>
      <c r="AP5" s="20" t="s">
        <v>16</v>
      </c>
      <c r="AQ5" s="21"/>
      <c r="AR5" s="22"/>
      <c r="AS5" s="16" t="s">
        <v>8</v>
      </c>
      <c r="AT5" s="17"/>
      <c r="AU5" s="17"/>
      <c r="AV5" s="17"/>
      <c r="AW5" s="17" t="s">
        <v>9</v>
      </c>
      <c r="AX5" s="17"/>
      <c r="AY5" s="17"/>
      <c r="AZ5" s="17" t="s">
        <v>10</v>
      </c>
      <c r="BA5" s="17" t="s">
        <v>11</v>
      </c>
      <c r="BB5" s="17"/>
      <c r="BC5" s="17"/>
      <c r="BD5" s="17" t="s">
        <v>12</v>
      </c>
      <c r="BE5" s="17" t="s">
        <v>13</v>
      </c>
      <c r="BF5" s="17"/>
      <c r="BG5" s="17" t="s">
        <v>14</v>
      </c>
      <c r="BH5" s="18" t="s">
        <v>15</v>
      </c>
      <c r="BI5" s="19"/>
      <c r="BJ5" s="20" t="s">
        <v>16</v>
      </c>
      <c r="BK5" s="21"/>
      <c r="BL5" s="22"/>
      <c r="BM5" s="26" t="s">
        <v>8</v>
      </c>
      <c r="BN5" s="17"/>
      <c r="BO5" s="17"/>
      <c r="BP5" s="17"/>
      <c r="BQ5" s="17" t="s">
        <v>9</v>
      </c>
      <c r="BR5" s="17"/>
      <c r="BS5" s="17"/>
      <c r="BT5" s="17" t="s">
        <v>10</v>
      </c>
      <c r="BU5" s="17" t="s">
        <v>11</v>
      </c>
      <c r="BV5" s="17"/>
      <c r="BW5" s="17"/>
      <c r="BX5" s="17" t="s">
        <v>12</v>
      </c>
      <c r="BY5" s="17" t="s">
        <v>13</v>
      </c>
      <c r="BZ5" s="17"/>
      <c r="CA5" s="17" t="s">
        <v>14</v>
      </c>
      <c r="CB5" s="18" t="s">
        <v>15</v>
      </c>
      <c r="CC5" s="19"/>
      <c r="CD5" s="20" t="s">
        <v>16</v>
      </c>
      <c r="CE5" s="21"/>
      <c r="CF5" s="22"/>
      <c r="CG5" s="27"/>
      <c r="CH5" s="15"/>
    </row>
    <row r="6" spans="2:86" ht="34.5" customHeight="1" x14ac:dyDescent="0.2">
      <c r="B6" s="13"/>
      <c r="C6" s="14"/>
      <c r="D6" s="15"/>
      <c r="E6" s="16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28"/>
      <c r="U6" s="29"/>
      <c r="V6" s="30"/>
      <c r="W6" s="31"/>
      <c r="X6" s="32"/>
      <c r="Y6" s="33"/>
      <c r="Z6" s="34"/>
      <c r="AA6" s="34"/>
      <c r="AB6" s="29"/>
      <c r="AC6" s="28"/>
      <c r="AD6" s="34"/>
      <c r="AE6" s="29"/>
      <c r="AF6" s="35"/>
      <c r="AG6" s="28"/>
      <c r="AH6" s="34"/>
      <c r="AI6" s="29"/>
      <c r="AJ6" s="35"/>
      <c r="AK6" s="28"/>
      <c r="AL6" s="29"/>
      <c r="AM6" s="35"/>
      <c r="AN6" s="28"/>
      <c r="AO6" s="29"/>
      <c r="AP6" s="30"/>
      <c r="AQ6" s="31"/>
      <c r="AR6" s="32"/>
      <c r="AS6" s="16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28"/>
      <c r="BI6" s="29"/>
      <c r="BJ6" s="30"/>
      <c r="BK6" s="31"/>
      <c r="BL6" s="32"/>
      <c r="BM6" s="26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28"/>
      <c r="CC6" s="29"/>
      <c r="CD6" s="30"/>
      <c r="CE6" s="31"/>
      <c r="CF6" s="32"/>
      <c r="CG6" s="27"/>
      <c r="CH6" s="15"/>
    </row>
    <row r="7" spans="2:86" ht="34.5" customHeight="1" x14ac:dyDescent="0.2">
      <c r="B7" s="13"/>
      <c r="C7" s="14"/>
      <c r="D7" s="15"/>
      <c r="E7" s="16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36"/>
      <c r="U7" s="37"/>
      <c r="V7" s="38"/>
      <c r="W7" s="39"/>
      <c r="X7" s="40"/>
      <c r="Y7" s="41"/>
      <c r="Z7" s="42"/>
      <c r="AA7" s="42"/>
      <c r="AB7" s="37"/>
      <c r="AC7" s="36"/>
      <c r="AD7" s="42"/>
      <c r="AE7" s="37"/>
      <c r="AF7" s="43"/>
      <c r="AG7" s="36"/>
      <c r="AH7" s="42"/>
      <c r="AI7" s="37"/>
      <c r="AJ7" s="43"/>
      <c r="AK7" s="36"/>
      <c r="AL7" s="37"/>
      <c r="AM7" s="43"/>
      <c r="AN7" s="36"/>
      <c r="AO7" s="37"/>
      <c r="AP7" s="38"/>
      <c r="AQ7" s="39"/>
      <c r="AR7" s="40"/>
      <c r="AS7" s="16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36"/>
      <c r="BI7" s="37"/>
      <c r="BJ7" s="38"/>
      <c r="BK7" s="39"/>
      <c r="BL7" s="40"/>
      <c r="BM7" s="26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36"/>
      <c r="CC7" s="37"/>
      <c r="CD7" s="38"/>
      <c r="CE7" s="39"/>
      <c r="CF7" s="40"/>
      <c r="CG7" s="27"/>
      <c r="CH7" s="15"/>
    </row>
    <row r="8" spans="2:86" ht="23.25" customHeight="1" x14ac:dyDescent="0.2">
      <c r="B8" s="13"/>
      <c r="C8" s="14"/>
      <c r="D8" s="15"/>
      <c r="E8" s="16" t="s">
        <v>17</v>
      </c>
      <c r="F8" s="17" t="s">
        <v>18</v>
      </c>
      <c r="G8" s="17" t="s">
        <v>19</v>
      </c>
      <c r="H8" s="17" t="s">
        <v>20</v>
      </c>
      <c r="I8" s="17" t="s">
        <v>21</v>
      </c>
      <c r="J8" s="17" t="s">
        <v>22</v>
      </c>
      <c r="K8" s="17" t="s">
        <v>23</v>
      </c>
      <c r="L8" s="17" t="s">
        <v>24</v>
      </c>
      <c r="M8" s="17" t="s">
        <v>25</v>
      </c>
      <c r="N8" s="17" t="s">
        <v>26</v>
      </c>
      <c r="O8" s="17" t="s">
        <v>27</v>
      </c>
      <c r="P8" s="17" t="s">
        <v>28</v>
      </c>
      <c r="Q8" s="17" t="s">
        <v>29</v>
      </c>
      <c r="R8" s="17" t="s">
        <v>30</v>
      </c>
      <c r="S8" s="17" t="s">
        <v>31</v>
      </c>
      <c r="T8" s="17" t="s">
        <v>32</v>
      </c>
      <c r="U8" s="17" t="s">
        <v>33</v>
      </c>
      <c r="V8" s="17" t="s">
        <v>32</v>
      </c>
      <c r="W8" s="17" t="s">
        <v>34</v>
      </c>
      <c r="X8" s="44" t="s">
        <v>35</v>
      </c>
      <c r="Y8" s="45" t="s">
        <v>17</v>
      </c>
      <c r="Z8" s="25" t="s">
        <v>18</v>
      </c>
      <c r="AA8" s="25" t="s">
        <v>19</v>
      </c>
      <c r="AB8" s="25" t="s">
        <v>20</v>
      </c>
      <c r="AC8" s="25" t="s">
        <v>21</v>
      </c>
      <c r="AD8" s="25" t="s">
        <v>22</v>
      </c>
      <c r="AE8" s="25" t="s">
        <v>36</v>
      </c>
      <c r="AF8" s="25" t="s">
        <v>24</v>
      </c>
      <c r="AG8" s="25" t="s">
        <v>25</v>
      </c>
      <c r="AH8" s="25" t="s">
        <v>26</v>
      </c>
      <c r="AI8" s="25" t="s">
        <v>27</v>
      </c>
      <c r="AJ8" s="25" t="s">
        <v>28</v>
      </c>
      <c r="AK8" s="25" t="s">
        <v>29</v>
      </c>
      <c r="AL8" s="25" t="s">
        <v>30</v>
      </c>
      <c r="AM8" s="25" t="s">
        <v>31</v>
      </c>
      <c r="AN8" s="17" t="s">
        <v>32</v>
      </c>
      <c r="AO8" s="17" t="s">
        <v>33</v>
      </c>
      <c r="AP8" s="17" t="s">
        <v>32</v>
      </c>
      <c r="AQ8" s="17" t="s">
        <v>34</v>
      </c>
      <c r="AR8" s="44" t="s">
        <v>35</v>
      </c>
      <c r="AS8" s="16" t="s">
        <v>17</v>
      </c>
      <c r="AT8" s="17" t="s">
        <v>18</v>
      </c>
      <c r="AU8" s="17" t="s">
        <v>19</v>
      </c>
      <c r="AV8" s="17" t="s">
        <v>20</v>
      </c>
      <c r="AW8" s="17" t="s">
        <v>21</v>
      </c>
      <c r="AX8" s="17" t="s">
        <v>22</v>
      </c>
      <c r="AY8" s="17" t="s">
        <v>36</v>
      </c>
      <c r="AZ8" s="17" t="s">
        <v>24</v>
      </c>
      <c r="BA8" s="17" t="s">
        <v>25</v>
      </c>
      <c r="BB8" s="17" t="s">
        <v>26</v>
      </c>
      <c r="BC8" s="17" t="s">
        <v>27</v>
      </c>
      <c r="BD8" s="17" t="s">
        <v>28</v>
      </c>
      <c r="BE8" s="17" t="s">
        <v>29</v>
      </c>
      <c r="BF8" s="17" t="s">
        <v>30</v>
      </c>
      <c r="BG8" s="17" t="s">
        <v>31</v>
      </c>
      <c r="BH8" s="17" t="s">
        <v>32</v>
      </c>
      <c r="BI8" s="17" t="s">
        <v>33</v>
      </c>
      <c r="BJ8" s="17" t="s">
        <v>32</v>
      </c>
      <c r="BK8" s="17" t="s">
        <v>34</v>
      </c>
      <c r="BL8" s="44" t="s">
        <v>35</v>
      </c>
      <c r="BM8" s="26" t="s">
        <v>17</v>
      </c>
      <c r="BN8" s="17" t="s">
        <v>18</v>
      </c>
      <c r="BO8" s="17" t="s">
        <v>19</v>
      </c>
      <c r="BP8" s="17" t="s">
        <v>20</v>
      </c>
      <c r="BQ8" s="17" t="s">
        <v>21</v>
      </c>
      <c r="BR8" s="17" t="s">
        <v>22</v>
      </c>
      <c r="BS8" s="17" t="s">
        <v>36</v>
      </c>
      <c r="BT8" s="17" t="s">
        <v>24</v>
      </c>
      <c r="BU8" s="17" t="s">
        <v>25</v>
      </c>
      <c r="BV8" s="17" t="s">
        <v>26</v>
      </c>
      <c r="BW8" s="17" t="s">
        <v>27</v>
      </c>
      <c r="BX8" s="17" t="s">
        <v>28</v>
      </c>
      <c r="BY8" s="17" t="s">
        <v>29</v>
      </c>
      <c r="BZ8" s="17" t="s">
        <v>30</v>
      </c>
      <c r="CA8" s="17" t="s">
        <v>31</v>
      </c>
      <c r="CB8" s="17" t="s">
        <v>32</v>
      </c>
      <c r="CC8" s="17" t="s">
        <v>33</v>
      </c>
      <c r="CD8" s="17" t="s">
        <v>32</v>
      </c>
      <c r="CE8" s="17" t="s">
        <v>34</v>
      </c>
      <c r="CF8" s="44" t="s">
        <v>35</v>
      </c>
      <c r="CG8" s="27"/>
      <c r="CH8" s="15"/>
    </row>
    <row r="9" spans="2:86" ht="23.25" customHeight="1" thickBot="1" x14ac:dyDescent="0.25">
      <c r="B9" s="46"/>
      <c r="C9" s="47"/>
      <c r="D9" s="15"/>
      <c r="E9" s="19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48"/>
      <c r="Y9" s="49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25"/>
      <c r="AO9" s="25"/>
      <c r="AP9" s="25"/>
      <c r="AQ9" s="25"/>
      <c r="AR9" s="48"/>
      <c r="AS9" s="51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25"/>
      <c r="BI9" s="25"/>
      <c r="BJ9" s="25"/>
      <c r="BK9" s="25"/>
      <c r="BL9" s="48"/>
      <c r="BM9" s="53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25"/>
      <c r="CC9" s="25"/>
      <c r="CD9" s="25"/>
      <c r="CE9" s="25"/>
      <c r="CF9" s="48"/>
      <c r="CG9" s="27"/>
      <c r="CH9" s="54"/>
    </row>
    <row r="10" spans="2:86" x14ac:dyDescent="0.2">
      <c r="B10" s="55" t="s">
        <v>37</v>
      </c>
      <c r="C10" s="56" t="s">
        <v>38</v>
      </c>
      <c r="D10" s="57">
        <f>+SUM(D12:D16)</f>
        <v>5612262.4027082482</v>
      </c>
      <c r="E10" s="58">
        <f t="shared" ref="E10:BP10" si="0">+SUM(E12:E17)</f>
        <v>4249382.8044268517</v>
      </c>
      <c r="F10" s="58">
        <f t="shared" si="0"/>
        <v>0</v>
      </c>
      <c r="G10" s="58">
        <f t="shared" si="0"/>
        <v>0</v>
      </c>
      <c r="H10" s="58">
        <f t="shared" si="0"/>
        <v>0</v>
      </c>
      <c r="I10" s="58">
        <f t="shared" si="0"/>
        <v>627821.34328139701</v>
      </c>
      <c r="J10" s="58">
        <f t="shared" si="0"/>
        <v>0</v>
      </c>
      <c r="K10" s="58">
        <f t="shared" si="0"/>
        <v>0</v>
      </c>
      <c r="L10" s="58">
        <f t="shared" si="0"/>
        <v>105089.12000000001</v>
      </c>
      <c r="M10" s="58">
        <f t="shared" si="0"/>
        <v>275697.98</v>
      </c>
      <c r="N10" s="58">
        <f t="shared" si="0"/>
        <v>0</v>
      </c>
      <c r="O10" s="58">
        <f t="shared" si="0"/>
        <v>46498.590000000004</v>
      </c>
      <c r="P10" s="58">
        <f t="shared" si="0"/>
        <v>2931.12</v>
      </c>
      <c r="Q10" s="58">
        <f t="shared" si="0"/>
        <v>269302.76</v>
      </c>
      <c r="R10" s="58">
        <f t="shared" si="0"/>
        <v>0</v>
      </c>
      <c r="S10" s="58">
        <f t="shared" si="0"/>
        <v>0</v>
      </c>
      <c r="T10" s="58">
        <f t="shared" si="0"/>
        <v>0</v>
      </c>
      <c r="U10" s="58">
        <f t="shared" si="0"/>
        <v>0</v>
      </c>
      <c r="V10" s="58">
        <f t="shared" si="0"/>
        <v>0</v>
      </c>
      <c r="W10" s="58">
        <f t="shared" si="0"/>
        <v>0</v>
      </c>
      <c r="X10" s="59">
        <f t="shared" si="0"/>
        <v>35538.684999999998</v>
      </c>
      <c r="Y10" s="60">
        <f t="shared" si="0"/>
        <v>3997953.6486165738</v>
      </c>
      <c r="Z10" s="58">
        <f t="shared" si="0"/>
        <v>0</v>
      </c>
      <c r="AA10" s="58">
        <f t="shared" si="0"/>
        <v>0</v>
      </c>
      <c r="AB10" s="58">
        <f t="shared" si="0"/>
        <v>0</v>
      </c>
      <c r="AC10" s="58">
        <f t="shared" si="0"/>
        <v>580476.08909167442</v>
      </c>
      <c r="AD10" s="58">
        <f t="shared" si="0"/>
        <v>0</v>
      </c>
      <c r="AE10" s="58">
        <f t="shared" si="0"/>
        <v>0</v>
      </c>
      <c r="AF10" s="58">
        <f t="shared" si="0"/>
        <v>97151.74</v>
      </c>
      <c r="AG10" s="58">
        <f t="shared" si="0"/>
        <v>273153.59999999998</v>
      </c>
      <c r="AH10" s="58">
        <f t="shared" si="0"/>
        <v>0</v>
      </c>
      <c r="AI10" s="58">
        <f t="shared" si="0"/>
        <v>45941.8</v>
      </c>
      <c r="AJ10" s="58">
        <f t="shared" si="0"/>
        <v>2931.12</v>
      </c>
      <c r="AK10" s="58">
        <f t="shared" si="0"/>
        <v>266913.02</v>
      </c>
      <c r="AL10" s="58">
        <f t="shared" si="0"/>
        <v>0</v>
      </c>
      <c r="AM10" s="58">
        <f t="shared" si="0"/>
        <v>0</v>
      </c>
      <c r="AN10" s="58">
        <f t="shared" si="0"/>
        <v>0</v>
      </c>
      <c r="AO10" s="58">
        <f t="shared" si="0"/>
        <v>0</v>
      </c>
      <c r="AP10" s="58">
        <f t="shared" si="0"/>
        <v>0</v>
      </c>
      <c r="AQ10" s="58">
        <f t="shared" si="0"/>
        <v>0</v>
      </c>
      <c r="AR10" s="61">
        <f t="shared" si="0"/>
        <v>34550.485000000001</v>
      </c>
      <c r="AS10" s="58">
        <f t="shared" si="0"/>
        <v>251429.15581027744</v>
      </c>
      <c r="AT10" s="58">
        <f t="shared" si="0"/>
        <v>0</v>
      </c>
      <c r="AU10" s="58">
        <f t="shared" si="0"/>
        <v>0</v>
      </c>
      <c r="AV10" s="58">
        <f t="shared" si="0"/>
        <v>0</v>
      </c>
      <c r="AW10" s="58">
        <f t="shared" si="0"/>
        <v>47345.254189722546</v>
      </c>
      <c r="AX10" s="58">
        <f t="shared" si="0"/>
        <v>0</v>
      </c>
      <c r="AY10" s="58">
        <f t="shared" si="0"/>
        <v>0</v>
      </c>
      <c r="AZ10" s="58">
        <f t="shared" si="0"/>
        <v>7937.38</v>
      </c>
      <c r="BA10" s="58">
        <f t="shared" si="0"/>
        <v>2544.38</v>
      </c>
      <c r="BB10" s="58">
        <f t="shared" si="0"/>
        <v>0</v>
      </c>
      <c r="BC10" s="58">
        <f t="shared" si="0"/>
        <v>556.79</v>
      </c>
      <c r="BD10" s="58">
        <f t="shared" si="0"/>
        <v>0</v>
      </c>
      <c r="BE10" s="58">
        <f t="shared" si="0"/>
        <v>2389.7399999999998</v>
      </c>
      <c r="BF10" s="58">
        <f t="shared" si="0"/>
        <v>0</v>
      </c>
      <c r="BG10" s="58">
        <f t="shared" si="0"/>
        <v>0</v>
      </c>
      <c r="BH10" s="58">
        <f t="shared" si="0"/>
        <v>0</v>
      </c>
      <c r="BI10" s="58">
        <f t="shared" si="0"/>
        <v>0</v>
      </c>
      <c r="BJ10" s="58">
        <f t="shared" si="0"/>
        <v>0</v>
      </c>
      <c r="BK10" s="58">
        <f t="shared" si="0"/>
        <v>0</v>
      </c>
      <c r="BL10" s="58">
        <f t="shared" si="0"/>
        <v>988.2</v>
      </c>
      <c r="BM10" s="58">
        <f t="shared" si="0"/>
        <v>0</v>
      </c>
      <c r="BN10" s="58">
        <f t="shared" si="0"/>
        <v>0</v>
      </c>
      <c r="BO10" s="58">
        <f t="shared" si="0"/>
        <v>0</v>
      </c>
      <c r="BP10" s="58">
        <f t="shared" si="0"/>
        <v>0</v>
      </c>
      <c r="BQ10" s="58">
        <f t="shared" ref="BQ10:CF10" si="1">+SUM(BQ12:BQ17)</f>
        <v>0</v>
      </c>
      <c r="BR10" s="58">
        <f t="shared" si="1"/>
        <v>0</v>
      </c>
      <c r="BS10" s="58">
        <f t="shared" si="1"/>
        <v>0</v>
      </c>
      <c r="BT10" s="58">
        <f t="shared" si="1"/>
        <v>0</v>
      </c>
      <c r="BU10" s="58">
        <f t="shared" si="1"/>
        <v>0</v>
      </c>
      <c r="BV10" s="58">
        <f t="shared" si="1"/>
        <v>0</v>
      </c>
      <c r="BW10" s="58">
        <f t="shared" si="1"/>
        <v>0</v>
      </c>
      <c r="BX10" s="58">
        <f t="shared" si="1"/>
        <v>0</v>
      </c>
      <c r="BY10" s="58">
        <f t="shared" si="1"/>
        <v>0</v>
      </c>
      <c r="BZ10" s="58">
        <f t="shared" si="1"/>
        <v>0</v>
      </c>
      <c r="CA10" s="58">
        <f t="shared" si="1"/>
        <v>0</v>
      </c>
      <c r="CB10" s="58">
        <f t="shared" si="1"/>
        <v>0</v>
      </c>
      <c r="CC10" s="58">
        <f t="shared" si="1"/>
        <v>0</v>
      </c>
      <c r="CD10" s="58">
        <f t="shared" si="1"/>
        <v>0</v>
      </c>
      <c r="CE10" s="58">
        <f t="shared" si="1"/>
        <v>0</v>
      </c>
      <c r="CF10" s="58">
        <f t="shared" si="1"/>
        <v>0</v>
      </c>
      <c r="CG10" s="62" t="s">
        <v>39</v>
      </c>
      <c r="CH10" s="63" t="s">
        <v>40</v>
      </c>
    </row>
    <row r="11" spans="2:86" x14ac:dyDescent="0.2">
      <c r="B11" s="64"/>
      <c r="C11" s="65" t="s">
        <v>41</v>
      </c>
      <c r="D11" s="66">
        <f t="shared" ref="D11:D18" si="2">+SUM(E11:X11,CG11)</f>
        <v>0</v>
      </c>
      <c r="E11" s="67">
        <v>0</v>
      </c>
      <c r="F11" s="68">
        <v>0</v>
      </c>
      <c r="G11" s="68">
        <v>0</v>
      </c>
      <c r="H11" s="68">
        <v>0</v>
      </c>
      <c r="I11" s="68">
        <v>0</v>
      </c>
      <c r="J11" s="68">
        <v>0</v>
      </c>
      <c r="K11" s="68">
        <v>0</v>
      </c>
      <c r="L11" s="68">
        <v>0</v>
      </c>
      <c r="M11" s="68">
        <v>0</v>
      </c>
      <c r="N11" s="68">
        <v>0</v>
      </c>
      <c r="O11" s="68">
        <v>0</v>
      </c>
      <c r="P11" s="68">
        <v>0</v>
      </c>
      <c r="Q11" s="68">
        <v>0</v>
      </c>
      <c r="R11" s="68">
        <v>0</v>
      </c>
      <c r="S11" s="68">
        <v>0</v>
      </c>
      <c r="T11" s="68">
        <v>0</v>
      </c>
      <c r="U11" s="68">
        <v>0</v>
      </c>
      <c r="V11" s="68">
        <v>0</v>
      </c>
      <c r="W11" s="68">
        <v>0</v>
      </c>
      <c r="X11" s="69">
        <v>0</v>
      </c>
      <c r="Y11" s="70"/>
      <c r="Z11" s="68">
        <f>Z10</f>
        <v>0</v>
      </c>
      <c r="AA11" s="68"/>
      <c r="AB11" s="68">
        <f>AB10</f>
        <v>0</v>
      </c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>
        <f>AN10</f>
        <v>0</v>
      </c>
      <c r="AO11" s="68"/>
      <c r="AP11" s="68"/>
      <c r="AQ11" s="68"/>
      <c r="AR11" s="71"/>
      <c r="AS11" s="67"/>
      <c r="AT11" s="68">
        <f>AT10</f>
        <v>0</v>
      </c>
      <c r="AU11" s="68"/>
      <c r="AV11" s="68">
        <f>AV10</f>
        <v>0</v>
      </c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>
        <f>BH10</f>
        <v>0</v>
      </c>
      <c r="BI11" s="68"/>
      <c r="BJ11" s="68"/>
      <c r="BK11" s="68"/>
      <c r="BL11" s="71"/>
      <c r="BM11" s="70"/>
      <c r="BN11" s="68">
        <f>BN10</f>
        <v>0</v>
      </c>
      <c r="BO11" s="68"/>
      <c r="BP11" s="68">
        <f>BP10</f>
        <v>0</v>
      </c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>
        <f>CB10</f>
        <v>0</v>
      </c>
      <c r="CC11" s="68"/>
      <c r="CD11" s="68"/>
      <c r="CE11" s="68"/>
      <c r="CF11" s="71"/>
      <c r="CG11" s="72"/>
      <c r="CH11" s="73"/>
    </row>
    <row r="12" spans="2:86" x14ac:dyDescent="0.2">
      <c r="B12" s="64" t="s">
        <v>42</v>
      </c>
      <c r="C12" s="65" t="s">
        <v>43</v>
      </c>
      <c r="D12" s="66">
        <f t="shared" si="2"/>
        <v>4612139.4300000006</v>
      </c>
      <c r="E12" s="67">
        <v>2673766.91</v>
      </c>
      <c r="F12" s="68">
        <v>0</v>
      </c>
      <c r="G12" s="68">
        <v>0</v>
      </c>
      <c r="H12" s="68">
        <v>0</v>
      </c>
      <c r="I12" s="68">
        <v>1238852.9500000002</v>
      </c>
      <c r="J12" s="68">
        <v>0</v>
      </c>
      <c r="K12" s="68">
        <v>0</v>
      </c>
      <c r="L12" s="68">
        <v>105089.12000000001</v>
      </c>
      <c r="M12" s="68">
        <v>275697.98</v>
      </c>
      <c r="N12" s="68">
        <v>0</v>
      </c>
      <c r="O12" s="68">
        <v>46498.590000000004</v>
      </c>
      <c r="P12" s="68">
        <v>2931.12</v>
      </c>
      <c r="Q12" s="68">
        <v>269302.76</v>
      </c>
      <c r="R12" s="68">
        <v>0</v>
      </c>
      <c r="S12" s="68">
        <v>0</v>
      </c>
      <c r="T12" s="68">
        <v>0</v>
      </c>
      <c r="U12" s="68">
        <v>0</v>
      </c>
      <c r="V12" s="68">
        <v>0</v>
      </c>
      <c r="W12" s="68">
        <v>0</v>
      </c>
      <c r="X12" s="69">
        <v>0</v>
      </c>
      <c r="Y12" s="70">
        <v>2468966.83</v>
      </c>
      <c r="Z12" s="68">
        <v>0</v>
      </c>
      <c r="AA12" s="68">
        <v>0</v>
      </c>
      <c r="AB12" s="68">
        <v>0</v>
      </c>
      <c r="AC12" s="68">
        <v>1144878.6200000001</v>
      </c>
      <c r="AD12" s="68">
        <v>0</v>
      </c>
      <c r="AE12" s="68">
        <v>0</v>
      </c>
      <c r="AF12" s="68">
        <v>97151.74</v>
      </c>
      <c r="AG12" s="68">
        <v>273153.59999999998</v>
      </c>
      <c r="AH12" s="68">
        <v>0</v>
      </c>
      <c r="AI12" s="68">
        <v>45941.8</v>
      </c>
      <c r="AJ12" s="68">
        <v>2931.12</v>
      </c>
      <c r="AK12" s="68">
        <v>266913.02</v>
      </c>
      <c r="AL12" s="68">
        <v>0</v>
      </c>
      <c r="AM12" s="68">
        <v>0</v>
      </c>
      <c r="AN12" s="68">
        <v>0</v>
      </c>
      <c r="AO12" s="68">
        <v>0</v>
      </c>
      <c r="AP12" s="68">
        <v>0</v>
      </c>
      <c r="AQ12" s="68">
        <v>0</v>
      </c>
      <c r="AR12" s="71">
        <v>0</v>
      </c>
      <c r="AS12" s="67">
        <v>204800.08</v>
      </c>
      <c r="AT12" s="68">
        <v>0</v>
      </c>
      <c r="AU12" s="68">
        <v>0</v>
      </c>
      <c r="AV12" s="68">
        <v>0</v>
      </c>
      <c r="AW12" s="68">
        <v>93974.33</v>
      </c>
      <c r="AX12" s="68">
        <v>0</v>
      </c>
      <c r="AY12" s="68">
        <v>0</v>
      </c>
      <c r="AZ12" s="68">
        <v>7937.38</v>
      </c>
      <c r="BA12" s="68">
        <v>2544.38</v>
      </c>
      <c r="BB12" s="68">
        <v>0</v>
      </c>
      <c r="BC12" s="68">
        <v>556.79</v>
      </c>
      <c r="BD12" s="68">
        <v>0</v>
      </c>
      <c r="BE12" s="68">
        <v>2389.7399999999998</v>
      </c>
      <c r="BF12" s="68">
        <v>0</v>
      </c>
      <c r="BG12" s="68">
        <v>0</v>
      </c>
      <c r="BH12" s="68">
        <v>0</v>
      </c>
      <c r="BI12" s="68">
        <v>0</v>
      </c>
      <c r="BJ12" s="68">
        <v>0</v>
      </c>
      <c r="BK12" s="68">
        <v>0</v>
      </c>
      <c r="BL12" s="71">
        <v>0</v>
      </c>
      <c r="BM12" s="70">
        <v>0</v>
      </c>
      <c r="BN12" s="68">
        <v>0</v>
      </c>
      <c r="BO12" s="68">
        <v>0</v>
      </c>
      <c r="BP12" s="68">
        <v>0</v>
      </c>
      <c r="BQ12" s="68">
        <v>0</v>
      </c>
      <c r="BR12" s="68">
        <v>0</v>
      </c>
      <c r="BS12" s="68">
        <v>0</v>
      </c>
      <c r="BT12" s="68">
        <v>0</v>
      </c>
      <c r="BU12" s="68">
        <v>0</v>
      </c>
      <c r="BV12" s="68">
        <v>0</v>
      </c>
      <c r="BW12" s="68">
        <v>0</v>
      </c>
      <c r="BX12" s="68">
        <v>0</v>
      </c>
      <c r="BY12" s="68">
        <v>0</v>
      </c>
      <c r="BZ12" s="68">
        <v>0</v>
      </c>
      <c r="CA12" s="68">
        <v>0</v>
      </c>
      <c r="CB12" s="68">
        <v>0</v>
      </c>
      <c r="CC12" s="68">
        <v>0</v>
      </c>
      <c r="CD12" s="68">
        <v>0</v>
      </c>
      <c r="CE12" s="68">
        <v>0</v>
      </c>
      <c r="CF12" s="71">
        <v>0</v>
      </c>
      <c r="CG12" s="72" t="s">
        <v>39</v>
      </c>
      <c r="CH12" s="73" t="s">
        <v>44</v>
      </c>
    </row>
    <row r="13" spans="2:86" ht="14.25" x14ac:dyDescent="0.2">
      <c r="B13" s="64" t="s">
        <v>45</v>
      </c>
      <c r="C13" s="65" t="s">
        <v>46</v>
      </c>
      <c r="D13" s="66">
        <f t="shared" si="2"/>
        <v>957372.61270824808</v>
      </c>
      <c r="E13" s="67">
        <v>957372.61270824808</v>
      </c>
      <c r="F13" s="68">
        <v>0</v>
      </c>
      <c r="G13" s="68">
        <v>0</v>
      </c>
      <c r="H13" s="68">
        <v>0</v>
      </c>
      <c r="I13" s="68">
        <v>0</v>
      </c>
      <c r="J13" s="68">
        <v>0</v>
      </c>
      <c r="K13" s="68">
        <v>0</v>
      </c>
      <c r="L13" s="68">
        <v>0</v>
      </c>
      <c r="M13" s="68">
        <v>0</v>
      </c>
      <c r="N13" s="68">
        <v>0</v>
      </c>
      <c r="O13" s="68">
        <v>0</v>
      </c>
      <c r="P13" s="68">
        <v>0</v>
      </c>
      <c r="Q13" s="68">
        <v>0</v>
      </c>
      <c r="R13" s="68">
        <v>0</v>
      </c>
      <c r="S13" s="68">
        <v>0</v>
      </c>
      <c r="T13" s="68">
        <v>0</v>
      </c>
      <c r="U13" s="68">
        <v>0</v>
      </c>
      <c r="V13" s="68">
        <v>0</v>
      </c>
      <c r="W13" s="68">
        <v>0</v>
      </c>
      <c r="X13" s="69">
        <v>0</v>
      </c>
      <c r="Y13" s="70">
        <v>957372.61270824808</v>
      </c>
      <c r="Z13" s="68">
        <v>0</v>
      </c>
      <c r="AA13" s="68">
        <v>0</v>
      </c>
      <c r="AB13" s="68">
        <v>0</v>
      </c>
      <c r="AC13" s="68">
        <v>0</v>
      </c>
      <c r="AD13" s="68">
        <v>0</v>
      </c>
      <c r="AE13" s="68">
        <v>0</v>
      </c>
      <c r="AF13" s="68">
        <v>0</v>
      </c>
      <c r="AG13" s="68">
        <v>0</v>
      </c>
      <c r="AH13" s="68">
        <v>0</v>
      </c>
      <c r="AI13" s="68">
        <v>0</v>
      </c>
      <c r="AJ13" s="68">
        <v>0</v>
      </c>
      <c r="AK13" s="68">
        <v>0</v>
      </c>
      <c r="AL13" s="68">
        <v>0</v>
      </c>
      <c r="AM13" s="68">
        <v>0</v>
      </c>
      <c r="AN13" s="68">
        <v>0</v>
      </c>
      <c r="AO13" s="68">
        <v>0</v>
      </c>
      <c r="AP13" s="68">
        <v>0</v>
      </c>
      <c r="AQ13" s="68">
        <v>0</v>
      </c>
      <c r="AR13" s="71">
        <v>0</v>
      </c>
      <c r="AS13" s="67">
        <v>0</v>
      </c>
      <c r="AT13" s="68">
        <v>0</v>
      </c>
      <c r="AU13" s="68">
        <v>0</v>
      </c>
      <c r="AV13" s="68">
        <v>0</v>
      </c>
      <c r="AW13" s="68">
        <v>0</v>
      </c>
      <c r="AX13" s="68">
        <v>0</v>
      </c>
      <c r="AY13" s="68">
        <v>0</v>
      </c>
      <c r="AZ13" s="68">
        <v>0</v>
      </c>
      <c r="BA13" s="68">
        <v>0</v>
      </c>
      <c r="BB13" s="68">
        <v>0</v>
      </c>
      <c r="BC13" s="68">
        <v>0</v>
      </c>
      <c r="BD13" s="68">
        <v>0</v>
      </c>
      <c r="BE13" s="68">
        <v>0</v>
      </c>
      <c r="BF13" s="68">
        <v>0</v>
      </c>
      <c r="BG13" s="68">
        <v>0</v>
      </c>
      <c r="BH13" s="68">
        <v>0</v>
      </c>
      <c r="BI13" s="68">
        <v>0</v>
      </c>
      <c r="BJ13" s="68">
        <v>0</v>
      </c>
      <c r="BK13" s="68">
        <v>0</v>
      </c>
      <c r="BL13" s="71">
        <v>0</v>
      </c>
      <c r="BM13" s="70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71"/>
      <c r="CG13" s="72"/>
      <c r="CH13" s="73"/>
    </row>
    <row r="14" spans="2:86" ht="14.25" x14ac:dyDescent="0.2">
      <c r="B14" s="64" t="s">
        <v>47</v>
      </c>
      <c r="C14" s="65" t="s">
        <v>48</v>
      </c>
      <c r="D14" s="66">
        <f t="shared" si="2"/>
        <v>0</v>
      </c>
      <c r="E14" s="67">
        <v>0</v>
      </c>
      <c r="F14" s="68">
        <v>0</v>
      </c>
      <c r="G14" s="68">
        <v>0</v>
      </c>
      <c r="H14" s="68">
        <v>0</v>
      </c>
      <c r="I14" s="68">
        <v>0</v>
      </c>
      <c r="J14" s="68">
        <v>0</v>
      </c>
      <c r="K14" s="68">
        <v>0</v>
      </c>
      <c r="L14" s="68">
        <v>0</v>
      </c>
      <c r="M14" s="68">
        <v>0</v>
      </c>
      <c r="N14" s="68">
        <v>0</v>
      </c>
      <c r="O14" s="68">
        <v>0</v>
      </c>
      <c r="P14" s="68">
        <v>0</v>
      </c>
      <c r="Q14" s="68">
        <v>0</v>
      </c>
      <c r="R14" s="68">
        <v>0</v>
      </c>
      <c r="S14" s="68">
        <v>0</v>
      </c>
      <c r="T14" s="68">
        <v>0</v>
      </c>
      <c r="U14" s="68">
        <v>0</v>
      </c>
      <c r="V14" s="68">
        <v>0</v>
      </c>
      <c r="W14" s="68">
        <v>0</v>
      </c>
      <c r="X14" s="69">
        <v>0</v>
      </c>
      <c r="Y14" s="70">
        <v>0</v>
      </c>
      <c r="Z14" s="68">
        <v>0</v>
      </c>
      <c r="AA14" s="68">
        <v>0</v>
      </c>
      <c r="AB14" s="68">
        <v>0</v>
      </c>
      <c r="AC14" s="68">
        <v>0</v>
      </c>
      <c r="AD14" s="68">
        <v>0</v>
      </c>
      <c r="AE14" s="68">
        <v>0</v>
      </c>
      <c r="AF14" s="68">
        <v>0</v>
      </c>
      <c r="AG14" s="68">
        <v>0</v>
      </c>
      <c r="AH14" s="68">
        <v>0</v>
      </c>
      <c r="AI14" s="68">
        <v>0</v>
      </c>
      <c r="AJ14" s="68">
        <v>0</v>
      </c>
      <c r="AK14" s="68">
        <v>0</v>
      </c>
      <c r="AL14" s="68">
        <v>0</v>
      </c>
      <c r="AM14" s="68">
        <v>0</v>
      </c>
      <c r="AN14" s="68">
        <v>0</v>
      </c>
      <c r="AO14" s="68">
        <v>0</v>
      </c>
      <c r="AP14" s="68">
        <v>0</v>
      </c>
      <c r="AQ14" s="68">
        <v>0</v>
      </c>
      <c r="AR14" s="71">
        <v>0</v>
      </c>
      <c r="AS14" s="67">
        <v>0</v>
      </c>
      <c r="AT14" s="68">
        <v>0</v>
      </c>
      <c r="AU14" s="68">
        <v>0</v>
      </c>
      <c r="AV14" s="68">
        <v>0</v>
      </c>
      <c r="AW14" s="68">
        <v>0</v>
      </c>
      <c r="AX14" s="68">
        <v>0</v>
      </c>
      <c r="AY14" s="68">
        <v>0</v>
      </c>
      <c r="AZ14" s="68">
        <v>0</v>
      </c>
      <c r="BA14" s="68">
        <v>0</v>
      </c>
      <c r="BB14" s="68">
        <v>0</v>
      </c>
      <c r="BC14" s="68">
        <v>0</v>
      </c>
      <c r="BD14" s="68">
        <v>0</v>
      </c>
      <c r="BE14" s="68">
        <v>0</v>
      </c>
      <c r="BF14" s="68">
        <v>0</v>
      </c>
      <c r="BG14" s="68">
        <v>0</v>
      </c>
      <c r="BH14" s="68">
        <v>0</v>
      </c>
      <c r="BI14" s="68">
        <v>0</v>
      </c>
      <c r="BJ14" s="68">
        <v>0</v>
      </c>
      <c r="BK14" s="68">
        <v>0</v>
      </c>
      <c r="BL14" s="71">
        <v>0</v>
      </c>
      <c r="BM14" s="70">
        <v>0</v>
      </c>
      <c r="BN14" s="68">
        <v>0</v>
      </c>
      <c r="BO14" s="68">
        <v>0</v>
      </c>
      <c r="BP14" s="68">
        <v>0</v>
      </c>
      <c r="BQ14" s="68">
        <v>0</v>
      </c>
      <c r="BR14" s="68">
        <v>0</v>
      </c>
      <c r="BS14" s="68">
        <v>0</v>
      </c>
      <c r="BT14" s="68">
        <v>0</v>
      </c>
      <c r="BU14" s="68">
        <v>0</v>
      </c>
      <c r="BV14" s="68">
        <v>0</v>
      </c>
      <c r="BW14" s="68">
        <v>0</v>
      </c>
      <c r="BX14" s="68">
        <v>0</v>
      </c>
      <c r="BY14" s="68">
        <v>0</v>
      </c>
      <c r="BZ14" s="68">
        <v>0</v>
      </c>
      <c r="CA14" s="68">
        <v>0</v>
      </c>
      <c r="CB14" s="68">
        <v>0</v>
      </c>
      <c r="CC14" s="68">
        <v>0</v>
      </c>
      <c r="CD14" s="68">
        <v>0</v>
      </c>
      <c r="CE14" s="68">
        <v>0</v>
      </c>
      <c r="CF14" s="71">
        <v>0</v>
      </c>
      <c r="CG14" s="72">
        <v>0</v>
      </c>
      <c r="CH14" s="73"/>
    </row>
    <row r="15" spans="2:86" x14ac:dyDescent="0.2">
      <c r="B15" s="64" t="s">
        <v>49</v>
      </c>
      <c r="C15" s="65" t="s">
        <v>50</v>
      </c>
      <c r="D15" s="66">
        <f t="shared" si="2"/>
        <v>14423.35</v>
      </c>
      <c r="E15" s="67">
        <v>7211.6750000000002</v>
      </c>
      <c r="F15" s="68">
        <v>0</v>
      </c>
      <c r="G15" s="68">
        <v>0</v>
      </c>
      <c r="H15" s="68">
        <v>0</v>
      </c>
      <c r="I15" s="68">
        <v>0</v>
      </c>
      <c r="J15" s="68">
        <v>0</v>
      </c>
      <c r="K15" s="68">
        <v>0</v>
      </c>
      <c r="L15" s="68">
        <v>0</v>
      </c>
      <c r="M15" s="68">
        <v>0</v>
      </c>
      <c r="N15" s="68">
        <v>0</v>
      </c>
      <c r="O15" s="68">
        <v>0</v>
      </c>
      <c r="P15" s="68">
        <v>0</v>
      </c>
      <c r="Q15" s="68">
        <v>0</v>
      </c>
      <c r="R15" s="68">
        <v>0</v>
      </c>
      <c r="S15" s="68">
        <v>0</v>
      </c>
      <c r="T15" s="68">
        <v>0</v>
      </c>
      <c r="U15" s="68">
        <v>0</v>
      </c>
      <c r="V15" s="68">
        <v>0</v>
      </c>
      <c r="W15" s="68">
        <v>0</v>
      </c>
      <c r="X15" s="69">
        <v>7211.6750000000002</v>
      </c>
      <c r="Y15" s="70">
        <v>7211.6750000000002</v>
      </c>
      <c r="Z15" s="68">
        <v>0</v>
      </c>
      <c r="AA15" s="68">
        <v>0</v>
      </c>
      <c r="AB15" s="68">
        <v>0</v>
      </c>
      <c r="AC15" s="68">
        <v>0</v>
      </c>
      <c r="AD15" s="68">
        <v>0</v>
      </c>
      <c r="AE15" s="68">
        <v>0</v>
      </c>
      <c r="AF15" s="68">
        <v>0</v>
      </c>
      <c r="AG15" s="68">
        <v>0</v>
      </c>
      <c r="AH15" s="68">
        <v>0</v>
      </c>
      <c r="AI15" s="68">
        <v>0</v>
      </c>
      <c r="AJ15" s="68">
        <v>0</v>
      </c>
      <c r="AK15" s="68">
        <v>0</v>
      </c>
      <c r="AL15" s="68">
        <v>0</v>
      </c>
      <c r="AM15" s="68">
        <v>0</v>
      </c>
      <c r="AN15" s="68">
        <v>0</v>
      </c>
      <c r="AO15" s="68">
        <v>0</v>
      </c>
      <c r="AP15" s="68">
        <v>0</v>
      </c>
      <c r="AQ15" s="68">
        <v>0</v>
      </c>
      <c r="AR15" s="71">
        <v>7211.6750000000002</v>
      </c>
      <c r="AS15" s="67">
        <v>0</v>
      </c>
      <c r="AT15" s="68">
        <v>0</v>
      </c>
      <c r="AU15" s="68">
        <v>0</v>
      </c>
      <c r="AV15" s="68">
        <v>0</v>
      </c>
      <c r="AW15" s="68">
        <v>0</v>
      </c>
      <c r="AX15" s="68">
        <v>0</v>
      </c>
      <c r="AY15" s="68">
        <v>0</v>
      </c>
      <c r="AZ15" s="68">
        <v>0</v>
      </c>
      <c r="BA15" s="68">
        <v>0</v>
      </c>
      <c r="BB15" s="68">
        <v>0</v>
      </c>
      <c r="BC15" s="68">
        <v>0</v>
      </c>
      <c r="BD15" s="68">
        <v>0</v>
      </c>
      <c r="BE15" s="68">
        <v>0</v>
      </c>
      <c r="BF15" s="68">
        <v>0</v>
      </c>
      <c r="BG15" s="68">
        <v>0</v>
      </c>
      <c r="BH15" s="68">
        <v>0</v>
      </c>
      <c r="BI15" s="68">
        <v>0</v>
      </c>
      <c r="BJ15" s="68">
        <v>0</v>
      </c>
      <c r="BK15" s="68">
        <v>0</v>
      </c>
      <c r="BL15" s="71">
        <v>0</v>
      </c>
      <c r="BM15" s="70">
        <v>0</v>
      </c>
      <c r="BN15" s="68">
        <v>0</v>
      </c>
      <c r="BO15" s="68">
        <v>0</v>
      </c>
      <c r="BP15" s="68">
        <v>0</v>
      </c>
      <c r="BQ15" s="68">
        <v>0</v>
      </c>
      <c r="BR15" s="68">
        <v>0</v>
      </c>
      <c r="BS15" s="68">
        <v>0</v>
      </c>
      <c r="BT15" s="68">
        <v>0</v>
      </c>
      <c r="BU15" s="68">
        <v>0</v>
      </c>
      <c r="BV15" s="68">
        <v>0</v>
      </c>
      <c r="BW15" s="68">
        <v>0</v>
      </c>
      <c r="BX15" s="68">
        <v>0</v>
      </c>
      <c r="BY15" s="68">
        <v>0</v>
      </c>
      <c r="BZ15" s="68">
        <v>0</v>
      </c>
      <c r="CA15" s="68">
        <v>0</v>
      </c>
      <c r="CB15" s="68">
        <v>0</v>
      </c>
      <c r="CC15" s="68">
        <v>0</v>
      </c>
      <c r="CD15" s="68">
        <v>0</v>
      </c>
      <c r="CE15" s="68">
        <v>0</v>
      </c>
      <c r="CF15" s="71">
        <v>0</v>
      </c>
      <c r="CG15" s="72" t="s">
        <v>39</v>
      </c>
      <c r="CH15" s="73" t="s">
        <v>51</v>
      </c>
    </row>
    <row r="16" spans="2:86" x14ac:dyDescent="0.2">
      <c r="B16" s="64" t="s">
        <v>52</v>
      </c>
      <c r="C16" s="65" t="s">
        <v>53</v>
      </c>
      <c r="D16" s="66">
        <f t="shared" si="2"/>
        <v>28327.01</v>
      </c>
      <c r="E16" s="67">
        <v>0</v>
      </c>
      <c r="F16" s="68">
        <v>0</v>
      </c>
      <c r="G16" s="68">
        <v>0</v>
      </c>
      <c r="H16" s="68">
        <v>0</v>
      </c>
      <c r="I16" s="68">
        <v>0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  <c r="O16" s="68">
        <v>0</v>
      </c>
      <c r="P16" s="68">
        <v>0</v>
      </c>
      <c r="Q16" s="68">
        <v>0</v>
      </c>
      <c r="R16" s="68">
        <v>0</v>
      </c>
      <c r="S16" s="68">
        <v>0</v>
      </c>
      <c r="T16" s="68">
        <v>0</v>
      </c>
      <c r="U16" s="68">
        <v>0</v>
      </c>
      <c r="V16" s="68">
        <v>0</v>
      </c>
      <c r="W16" s="68">
        <v>0</v>
      </c>
      <c r="X16" s="69">
        <v>28327.01</v>
      </c>
      <c r="Y16" s="74">
        <v>0</v>
      </c>
      <c r="Z16" s="68">
        <v>0</v>
      </c>
      <c r="AA16" s="68">
        <v>0</v>
      </c>
      <c r="AB16" s="68">
        <v>0</v>
      </c>
      <c r="AC16" s="68">
        <v>0</v>
      </c>
      <c r="AD16" s="68">
        <v>0</v>
      </c>
      <c r="AE16" s="68">
        <v>0</v>
      </c>
      <c r="AF16" s="68">
        <v>0</v>
      </c>
      <c r="AG16" s="68">
        <v>0</v>
      </c>
      <c r="AH16" s="68">
        <v>0</v>
      </c>
      <c r="AI16" s="68">
        <v>0</v>
      </c>
      <c r="AJ16" s="68">
        <v>0</v>
      </c>
      <c r="AK16" s="68">
        <v>0</v>
      </c>
      <c r="AL16" s="68">
        <v>0</v>
      </c>
      <c r="AM16" s="68">
        <v>0</v>
      </c>
      <c r="AN16" s="68">
        <v>0</v>
      </c>
      <c r="AO16" s="68">
        <v>0</v>
      </c>
      <c r="AP16" s="68">
        <v>0</v>
      </c>
      <c r="AQ16" s="68">
        <v>0</v>
      </c>
      <c r="AR16" s="71">
        <v>27338.809999999998</v>
      </c>
      <c r="AS16" s="75">
        <v>0</v>
      </c>
      <c r="AT16" s="68">
        <v>0</v>
      </c>
      <c r="AU16" s="68">
        <v>0</v>
      </c>
      <c r="AV16" s="68">
        <v>0</v>
      </c>
      <c r="AW16" s="68">
        <v>0</v>
      </c>
      <c r="AX16" s="68">
        <v>0</v>
      </c>
      <c r="AY16" s="68">
        <v>0</v>
      </c>
      <c r="AZ16" s="68">
        <v>0</v>
      </c>
      <c r="BA16" s="68">
        <v>0</v>
      </c>
      <c r="BB16" s="68">
        <v>0</v>
      </c>
      <c r="BC16" s="68">
        <v>0</v>
      </c>
      <c r="BD16" s="68">
        <v>0</v>
      </c>
      <c r="BE16" s="68">
        <v>0</v>
      </c>
      <c r="BF16" s="68">
        <v>0</v>
      </c>
      <c r="BG16" s="68">
        <v>0</v>
      </c>
      <c r="BH16" s="68">
        <v>0</v>
      </c>
      <c r="BI16" s="68">
        <v>0</v>
      </c>
      <c r="BJ16" s="68">
        <v>0</v>
      </c>
      <c r="BK16" s="68">
        <v>0</v>
      </c>
      <c r="BL16" s="71">
        <v>988.2</v>
      </c>
      <c r="BM16" s="70">
        <v>0</v>
      </c>
      <c r="BN16" s="68">
        <v>0</v>
      </c>
      <c r="BO16" s="68">
        <v>0</v>
      </c>
      <c r="BP16" s="68">
        <v>0</v>
      </c>
      <c r="BQ16" s="68">
        <v>0</v>
      </c>
      <c r="BR16" s="68">
        <v>0</v>
      </c>
      <c r="BS16" s="68">
        <v>0</v>
      </c>
      <c r="BT16" s="68">
        <v>0</v>
      </c>
      <c r="BU16" s="68">
        <v>0</v>
      </c>
      <c r="BV16" s="68">
        <v>0</v>
      </c>
      <c r="BW16" s="68">
        <v>0</v>
      </c>
      <c r="BX16" s="68">
        <v>0</v>
      </c>
      <c r="BY16" s="68">
        <v>0</v>
      </c>
      <c r="BZ16" s="68">
        <v>0</v>
      </c>
      <c r="CA16" s="68">
        <v>0</v>
      </c>
      <c r="CB16" s="68">
        <v>0</v>
      </c>
      <c r="CC16" s="68">
        <v>0</v>
      </c>
      <c r="CD16" s="68">
        <v>0</v>
      </c>
      <c r="CE16" s="68">
        <v>0</v>
      </c>
      <c r="CF16" s="71">
        <v>0</v>
      </c>
      <c r="CG16" s="72" t="s">
        <v>39</v>
      </c>
      <c r="CH16" s="73" t="s">
        <v>54</v>
      </c>
    </row>
    <row r="17" spans="2:86" x14ac:dyDescent="0.2">
      <c r="B17" s="64" t="s">
        <v>55</v>
      </c>
      <c r="C17" s="76" t="s">
        <v>56</v>
      </c>
      <c r="D17" s="66">
        <f t="shared" si="2"/>
        <v>0</v>
      </c>
      <c r="E17" s="67">
        <v>611031.60671860317</v>
      </c>
      <c r="F17" s="68">
        <v>0</v>
      </c>
      <c r="G17" s="68">
        <v>0</v>
      </c>
      <c r="H17" s="68">
        <v>0</v>
      </c>
      <c r="I17" s="68">
        <v>-611031.60671860317</v>
      </c>
      <c r="J17" s="68">
        <v>0</v>
      </c>
      <c r="K17" s="68">
        <v>0</v>
      </c>
      <c r="L17" s="68">
        <v>0</v>
      </c>
      <c r="M17" s="68">
        <v>0</v>
      </c>
      <c r="N17" s="68">
        <v>0</v>
      </c>
      <c r="O17" s="68">
        <v>0</v>
      </c>
      <c r="P17" s="68">
        <v>0</v>
      </c>
      <c r="Q17" s="68">
        <v>0</v>
      </c>
      <c r="R17" s="68">
        <v>0</v>
      </c>
      <c r="S17" s="68">
        <v>0</v>
      </c>
      <c r="T17" s="68">
        <v>0</v>
      </c>
      <c r="U17" s="68">
        <v>0</v>
      </c>
      <c r="V17" s="68">
        <v>0</v>
      </c>
      <c r="W17" s="68">
        <v>0</v>
      </c>
      <c r="X17" s="69">
        <v>0</v>
      </c>
      <c r="Y17" s="74">
        <v>564402.53090832569</v>
      </c>
      <c r="Z17" s="68">
        <v>0</v>
      </c>
      <c r="AA17" s="68">
        <v>0</v>
      </c>
      <c r="AB17" s="68">
        <v>0</v>
      </c>
      <c r="AC17" s="68">
        <v>-564402.53090832569</v>
      </c>
      <c r="AD17" s="68">
        <v>0</v>
      </c>
      <c r="AE17" s="68">
        <v>0</v>
      </c>
      <c r="AF17" s="68">
        <v>0</v>
      </c>
      <c r="AG17" s="68">
        <v>0</v>
      </c>
      <c r="AH17" s="68">
        <v>0</v>
      </c>
      <c r="AI17" s="68">
        <v>0</v>
      </c>
      <c r="AJ17" s="68">
        <v>0</v>
      </c>
      <c r="AK17" s="68">
        <v>0</v>
      </c>
      <c r="AL17" s="68">
        <v>0</v>
      </c>
      <c r="AM17" s="68">
        <v>0</v>
      </c>
      <c r="AN17" s="68">
        <v>0</v>
      </c>
      <c r="AO17" s="68">
        <v>0</v>
      </c>
      <c r="AP17" s="68">
        <v>0</v>
      </c>
      <c r="AQ17" s="68">
        <v>0</v>
      </c>
      <c r="AR17" s="71">
        <v>0</v>
      </c>
      <c r="AS17" s="75">
        <v>46629.075810277456</v>
      </c>
      <c r="AT17" s="68">
        <v>0</v>
      </c>
      <c r="AU17" s="68">
        <v>0</v>
      </c>
      <c r="AV17" s="68">
        <v>0</v>
      </c>
      <c r="AW17" s="68">
        <v>-46629.075810277456</v>
      </c>
      <c r="AX17" s="68">
        <v>0</v>
      </c>
      <c r="AY17" s="68">
        <v>0</v>
      </c>
      <c r="AZ17" s="68">
        <v>0</v>
      </c>
      <c r="BA17" s="68">
        <v>0</v>
      </c>
      <c r="BB17" s="68">
        <v>0</v>
      </c>
      <c r="BC17" s="68">
        <v>0</v>
      </c>
      <c r="BD17" s="68">
        <v>0</v>
      </c>
      <c r="BE17" s="68">
        <v>0</v>
      </c>
      <c r="BF17" s="68">
        <v>0</v>
      </c>
      <c r="BG17" s="68">
        <v>0</v>
      </c>
      <c r="BH17" s="68">
        <v>0</v>
      </c>
      <c r="BI17" s="68">
        <v>0</v>
      </c>
      <c r="BJ17" s="68">
        <v>0</v>
      </c>
      <c r="BK17" s="68">
        <v>0</v>
      </c>
      <c r="BL17" s="71">
        <v>0</v>
      </c>
      <c r="BM17" s="70">
        <v>0</v>
      </c>
      <c r="BN17" s="68">
        <v>0</v>
      </c>
      <c r="BO17" s="68">
        <v>0</v>
      </c>
      <c r="BP17" s="68">
        <v>0</v>
      </c>
      <c r="BQ17" s="68">
        <v>0</v>
      </c>
      <c r="BR17" s="68">
        <v>0</v>
      </c>
      <c r="BS17" s="68">
        <v>0</v>
      </c>
      <c r="BT17" s="68">
        <v>0</v>
      </c>
      <c r="BU17" s="68">
        <v>0</v>
      </c>
      <c r="BV17" s="68">
        <v>0</v>
      </c>
      <c r="BW17" s="68">
        <v>0</v>
      </c>
      <c r="BX17" s="68">
        <v>0</v>
      </c>
      <c r="BY17" s="68">
        <v>0</v>
      </c>
      <c r="BZ17" s="68">
        <v>0</v>
      </c>
      <c r="CA17" s="68">
        <v>0</v>
      </c>
      <c r="CB17" s="68">
        <v>0</v>
      </c>
      <c r="CC17" s="68">
        <v>0</v>
      </c>
      <c r="CD17" s="68">
        <v>0</v>
      </c>
      <c r="CE17" s="68">
        <v>0</v>
      </c>
      <c r="CF17" s="71">
        <v>0</v>
      </c>
      <c r="CG17" s="72" t="s">
        <v>39</v>
      </c>
      <c r="CH17" s="73" t="s">
        <v>57</v>
      </c>
    </row>
    <row r="18" spans="2:86" ht="13.5" thickBot="1" x14ac:dyDescent="0.25">
      <c r="B18" s="77" t="s">
        <v>58</v>
      </c>
      <c r="C18" s="78" t="s">
        <v>59</v>
      </c>
      <c r="D18" s="79">
        <f t="shared" si="2"/>
        <v>4209750.1599999992</v>
      </c>
      <c r="E18" s="80">
        <v>2750898.8579989308</v>
      </c>
      <c r="F18" s="81">
        <v>0</v>
      </c>
      <c r="G18" s="81">
        <v>121214.04782661394</v>
      </c>
      <c r="H18" s="81">
        <v>0</v>
      </c>
      <c r="I18" s="81">
        <v>522945.51812170877</v>
      </c>
      <c r="J18" s="81">
        <v>0</v>
      </c>
      <c r="K18" s="81">
        <v>0</v>
      </c>
      <c r="L18" s="81">
        <v>128642.01632235055</v>
      </c>
      <c r="M18" s="81">
        <v>268505.76512651495</v>
      </c>
      <c r="N18" s="81">
        <v>0</v>
      </c>
      <c r="O18" s="81">
        <v>7142.9423669234075</v>
      </c>
      <c r="P18" s="81">
        <v>1113.1575673508758</v>
      </c>
      <c r="Q18" s="81">
        <v>115227.74661325726</v>
      </c>
      <c r="R18" s="81">
        <v>0</v>
      </c>
      <c r="S18" s="81">
        <v>6019</v>
      </c>
      <c r="T18" s="81">
        <v>0</v>
      </c>
      <c r="U18" s="81">
        <v>0</v>
      </c>
      <c r="V18" s="81">
        <v>0</v>
      </c>
      <c r="W18" s="81">
        <v>0</v>
      </c>
      <c r="X18" s="82">
        <v>9537.0280563498764</v>
      </c>
      <c r="Y18" s="83">
        <f>+'[1]12'!Z162</f>
        <v>2260849.0012768754</v>
      </c>
      <c r="Z18" s="81">
        <f>+'[1]12'!AA162</f>
        <v>0</v>
      </c>
      <c r="AA18" s="81">
        <f>+'[1]12'!AB162</f>
        <v>121214.04782661394</v>
      </c>
      <c r="AB18" s="81">
        <f>+'[1]12'!AC162</f>
        <v>0</v>
      </c>
      <c r="AC18" s="81">
        <f>+'[1]12'!AD162</f>
        <v>504192.66083442129</v>
      </c>
      <c r="AD18" s="81">
        <f>+'[1]12'!AE162</f>
        <v>0</v>
      </c>
      <c r="AE18" s="81">
        <f>+'[1]12'!AF162</f>
        <v>0</v>
      </c>
      <c r="AF18" s="81">
        <f>+'[1]12'!AG162</f>
        <v>122717.4502119283</v>
      </c>
      <c r="AG18" s="81">
        <f>+'[1]12'!AH162</f>
        <v>266437.60512651497</v>
      </c>
      <c r="AH18" s="81">
        <f>+'[1]12'!AI162</f>
        <v>0</v>
      </c>
      <c r="AI18" s="81">
        <f>+'[1]12'!AJ162</f>
        <v>7142.9423669234075</v>
      </c>
      <c r="AJ18" s="81">
        <f>+'[1]12'!AK162</f>
        <v>1113.1575673508758</v>
      </c>
      <c r="AK18" s="81">
        <f>+'[1]12'!AL162</f>
        <v>115227.74661325726</v>
      </c>
      <c r="AL18" s="81">
        <f>+'[1]12'!AM162</f>
        <v>0</v>
      </c>
      <c r="AM18" s="81">
        <f>+'[1]12'!AN162</f>
        <v>6019</v>
      </c>
      <c r="AN18" s="81">
        <f>+'[1]12'!AO162</f>
        <v>0</v>
      </c>
      <c r="AO18" s="81">
        <f>+'[1]12'!AP162</f>
        <v>0</v>
      </c>
      <c r="AP18" s="81">
        <f>+'[1]12'!AQ162</f>
        <v>0</v>
      </c>
      <c r="AQ18" s="81">
        <f>+'[1]12'!AR162</f>
        <v>0</v>
      </c>
      <c r="AR18" s="84">
        <f>+'[1]12'!AS162</f>
        <v>9537.0280563498764</v>
      </c>
      <c r="AS18" s="80">
        <f>+'[1]12'!AT162</f>
        <v>490049.85672205524</v>
      </c>
      <c r="AT18" s="81">
        <f>+'[1]12'!AU162</f>
        <v>0</v>
      </c>
      <c r="AU18" s="81">
        <f>+'[1]12'!AV162</f>
        <v>0</v>
      </c>
      <c r="AV18" s="81">
        <f>+'[1]12'!AW162</f>
        <v>0</v>
      </c>
      <c r="AW18" s="81">
        <f>+'[1]12'!AX162</f>
        <v>18752.857287287476</v>
      </c>
      <c r="AX18" s="81">
        <f>+'[1]12'!AY162</f>
        <v>0</v>
      </c>
      <c r="AY18" s="81">
        <f>+'[1]12'!AZ162</f>
        <v>0</v>
      </c>
      <c r="AZ18" s="81">
        <f>+'[1]12'!BA162</f>
        <v>5924.5661104222554</v>
      </c>
      <c r="BA18" s="81">
        <f>+'[1]12'!BB162</f>
        <v>2068.16</v>
      </c>
      <c r="BB18" s="81">
        <f>+'[1]12'!BC162</f>
        <v>0</v>
      </c>
      <c r="BC18" s="81">
        <f>+'[1]12'!BD162</f>
        <v>0</v>
      </c>
      <c r="BD18" s="81">
        <f>+'[1]12'!BE162</f>
        <v>0</v>
      </c>
      <c r="BE18" s="81">
        <f>+'[1]12'!BF162</f>
        <v>0</v>
      </c>
      <c r="BF18" s="81">
        <f>+'[1]12'!BG162</f>
        <v>0</v>
      </c>
      <c r="BG18" s="81">
        <f>+'[1]12'!BH162</f>
        <v>0</v>
      </c>
      <c r="BH18" s="81">
        <f>+'[1]12'!BI162</f>
        <v>0</v>
      </c>
      <c r="BI18" s="81">
        <f>+'[1]12'!BJ162</f>
        <v>0</v>
      </c>
      <c r="BJ18" s="81">
        <f>+'[1]12'!BK162</f>
        <v>0</v>
      </c>
      <c r="BK18" s="81">
        <f>+'[1]12'!BL162</f>
        <v>0</v>
      </c>
      <c r="BL18" s="85">
        <f>+'[1]12'!BM162</f>
        <v>0</v>
      </c>
      <c r="BM18" s="83">
        <f>+'[1]12'!BN162</f>
        <v>0</v>
      </c>
      <c r="BN18" s="81">
        <f>+'[1]12'!BO162</f>
        <v>0</v>
      </c>
      <c r="BO18" s="81">
        <f>+'[1]12'!BP162</f>
        <v>0</v>
      </c>
      <c r="BP18" s="81">
        <f>+'[1]12'!BQ162</f>
        <v>0</v>
      </c>
      <c r="BQ18" s="81">
        <f>+'[1]12'!BR162</f>
        <v>0</v>
      </c>
      <c r="BR18" s="81">
        <f>+'[1]12'!BS162</f>
        <v>0</v>
      </c>
      <c r="BS18" s="81">
        <f>+'[1]12'!BT162</f>
        <v>0</v>
      </c>
      <c r="BT18" s="81">
        <f>+'[1]12'!BU162</f>
        <v>0</v>
      </c>
      <c r="BU18" s="81">
        <f>+'[1]12'!BV162</f>
        <v>0</v>
      </c>
      <c r="BV18" s="81">
        <f>+'[1]12'!BW162</f>
        <v>0</v>
      </c>
      <c r="BW18" s="81">
        <f>+'[1]12'!BX162</f>
        <v>0</v>
      </c>
      <c r="BX18" s="81">
        <f>+'[1]12'!BY162</f>
        <v>0</v>
      </c>
      <c r="BY18" s="81">
        <f>+'[1]12'!BZ162</f>
        <v>0</v>
      </c>
      <c r="BZ18" s="81">
        <f>+'[1]12'!CA162</f>
        <v>0</v>
      </c>
      <c r="CA18" s="81">
        <f>+'[1]12'!CB162</f>
        <v>0</v>
      </c>
      <c r="CB18" s="81">
        <f>+'[1]12'!CC162</f>
        <v>0</v>
      </c>
      <c r="CC18" s="81">
        <f>+'[1]12'!CD162</f>
        <v>0</v>
      </c>
      <c r="CD18" s="81">
        <f>+'[1]12'!CE162</f>
        <v>0</v>
      </c>
      <c r="CE18" s="81">
        <f>+'[1]12'!CF162</f>
        <v>0</v>
      </c>
      <c r="CF18" s="85">
        <f>+'[1]12'!CG162</f>
        <v>0</v>
      </c>
      <c r="CG18" s="86">
        <f>+'[1]5'!$K$160</f>
        <v>278504.08</v>
      </c>
      <c r="CH18" s="87" t="s">
        <v>60</v>
      </c>
    </row>
    <row r="19" spans="2:86" ht="13.5" thickBot="1" x14ac:dyDescent="0.25">
      <c r="B19" s="88" t="s">
        <v>61</v>
      </c>
      <c r="C19" s="89" t="s">
        <v>62</v>
      </c>
      <c r="D19" s="90">
        <f t="shared" ref="D19:BO19" si="3">+D10-D18</f>
        <v>1402512.242708249</v>
      </c>
      <c r="E19" s="91">
        <f t="shared" si="3"/>
        <v>1498483.9464279208</v>
      </c>
      <c r="F19" s="92">
        <f t="shared" si="3"/>
        <v>0</v>
      </c>
      <c r="G19" s="92">
        <f t="shared" si="3"/>
        <v>-121214.04782661394</v>
      </c>
      <c r="H19" s="92">
        <f t="shared" si="3"/>
        <v>0</v>
      </c>
      <c r="I19" s="92">
        <f t="shared" si="3"/>
        <v>104875.82515968825</v>
      </c>
      <c r="J19" s="92">
        <f t="shared" si="3"/>
        <v>0</v>
      </c>
      <c r="K19" s="92">
        <f t="shared" si="3"/>
        <v>0</v>
      </c>
      <c r="L19" s="92">
        <f t="shared" si="3"/>
        <v>-23552.896322350542</v>
      </c>
      <c r="M19" s="92">
        <f t="shared" si="3"/>
        <v>7192.2148734850343</v>
      </c>
      <c r="N19" s="92">
        <f t="shared" si="3"/>
        <v>0</v>
      </c>
      <c r="O19" s="92">
        <f t="shared" si="3"/>
        <v>39355.647633076595</v>
      </c>
      <c r="P19" s="92">
        <f t="shared" si="3"/>
        <v>1817.9624326491241</v>
      </c>
      <c r="Q19" s="92">
        <f t="shared" si="3"/>
        <v>154075.01338674274</v>
      </c>
      <c r="R19" s="92">
        <f t="shared" si="3"/>
        <v>0</v>
      </c>
      <c r="S19" s="92">
        <f t="shared" si="3"/>
        <v>-6019</v>
      </c>
      <c r="T19" s="92">
        <f t="shared" si="3"/>
        <v>0</v>
      </c>
      <c r="U19" s="92">
        <f t="shared" si="3"/>
        <v>0</v>
      </c>
      <c r="V19" s="92">
        <f t="shared" si="3"/>
        <v>0</v>
      </c>
      <c r="W19" s="92">
        <f t="shared" si="3"/>
        <v>0</v>
      </c>
      <c r="X19" s="93">
        <f t="shared" si="3"/>
        <v>26001.656943650123</v>
      </c>
      <c r="Y19" s="94">
        <f t="shared" si="3"/>
        <v>1737104.6473396984</v>
      </c>
      <c r="Z19" s="92">
        <f t="shared" si="3"/>
        <v>0</v>
      </c>
      <c r="AA19" s="92">
        <f t="shared" si="3"/>
        <v>-121214.04782661394</v>
      </c>
      <c r="AB19" s="92">
        <f t="shared" si="3"/>
        <v>0</v>
      </c>
      <c r="AC19" s="92">
        <f t="shared" si="3"/>
        <v>76283.428257253137</v>
      </c>
      <c r="AD19" s="92">
        <f t="shared" si="3"/>
        <v>0</v>
      </c>
      <c r="AE19" s="92">
        <f t="shared" si="3"/>
        <v>0</v>
      </c>
      <c r="AF19" s="92">
        <f t="shared" si="3"/>
        <v>-25565.710211928294</v>
      </c>
      <c r="AG19" s="92">
        <f t="shared" si="3"/>
        <v>6715.9948734850041</v>
      </c>
      <c r="AH19" s="92">
        <f t="shared" si="3"/>
        <v>0</v>
      </c>
      <c r="AI19" s="92">
        <f t="shared" si="3"/>
        <v>38798.857633076594</v>
      </c>
      <c r="AJ19" s="92">
        <f t="shared" si="3"/>
        <v>1817.9624326491241</v>
      </c>
      <c r="AK19" s="92">
        <f t="shared" si="3"/>
        <v>151685.27338674275</v>
      </c>
      <c r="AL19" s="92">
        <f t="shared" si="3"/>
        <v>0</v>
      </c>
      <c r="AM19" s="92">
        <f t="shared" si="3"/>
        <v>-6019</v>
      </c>
      <c r="AN19" s="92">
        <f t="shared" si="3"/>
        <v>0</v>
      </c>
      <c r="AO19" s="92">
        <f t="shared" si="3"/>
        <v>0</v>
      </c>
      <c r="AP19" s="92">
        <f t="shared" si="3"/>
        <v>0</v>
      </c>
      <c r="AQ19" s="92">
        <f t="shared" si="3"/>
        <v>0</v>
      </c>
      <c r="AR19" s="95">
        <f t="shared" si="3"/>
        <v>25013.456943650126</v>
      </c>
      <c r="AS19" s="91">
        <f t="shared" si="3"/>
        <v>-238620.70091177779</v>
      </c>
      <c r="AT19" s="92">
        <f t="shared" si="3"/>
        <v>0</v>
      </c>
      <c r="AU19" s="92">
        <f t="shared" si="3"/>
        <v>0</v>
      </c>
      <c r="AV19" s="92">
        <f t="shared" si="3"/>
        <v>0</v>
      </c>
      <c r="AW19" s="92">
        <f t="shared" si="3"/>
        <v>28592.39690243507</v>
      </c>
      <c r="AX19" s="92">
        <f t="shared" si="3"/>
        <v>0</v>
      </c>
      <c r="AY19" s="92">
        <f t="shared" si="3"/>
        <v>0</v>
      </c>
      <c r="AZ19" s="92">
        <f t="shared" si="3"/>
        <v>2012.8138895777447</v>
      </c>
      <c r="BA19" s="92">
        <f t="shared" si="3"/>
        <v>476.22000000000025</v>
      </c>
      <c r="BB19" s="92">
        <f t="shared" si="3"/>
        <v>0</v>
      </c>
      <c r="BC19" s="92">
        <f t="shared" si="3"/>
        <v>556.79</v>
      </c>
      <c r="BD19" s="92">
        <f t="shared" si="3"/>
        <v>0</v>
      </c>
      <c r="BE19" s="92">
        <f t="shared" si="3"/>
        <v>2389.7399999999998</v>
      </c>
      <c r="BF19" s="92">
        <f t="shared" si="3"/>
        <v>0</v>
      </c>
      <c r="BG19" s="92">
        <f t="shared" si="3"/>
        <v>0</v>
      </c>
      <c r="BH19" s="92">
        <f t="shared" si="3"/>
        <v>0</v>
      </c>
      <c r="BI19" s="92">
        <f t="shared" si="3"/>
        <v>0</v>
      </c>
      <c r="BJ19" s="92">
        <f t="shared" si="3"/>
        <v>0</v>
      </c>
      <c r="BK19" s="92">
        <f t="shared" si="3"/>
        <v>0</v>
      </c>
      <c r="BL19" s="95">
        <f t="shared" si="3"/>
        <v>988.2</v>
      </c>
      <c r="BM19" s="96">
        <f t="shared" si="3"/>
        <v>0</v>
      </c>
      <c r="BN19" s="97">
        <f t="shared" si="3"/>
        <v>0</v>
      </c>
      <c r="BO19" s="97">
        <f t="shared" si="3"/>
        <v>0</v>
      </c>
      <c r="BP19" s="97">
        <f t="shared" ref="BP19:CF19" si="4">+BP10-BP18</f>
        <v>0</v>
      </c>
      <c r="BQ19" s="97">
        <f t="shared" si="4"/>
        <v>0</v>
      </c>
      <c r="BR19" s="97">
        <f t="shared" si="4"/>
        <v>0</v>
      </c>
      <c r="BS19" s="97">
        <f t="shared" si="4"/>
        <v>0</v>
      </c>
      <c r="BT19" s="97">
        <f t="shared" si="4"/>
        <v>0</v>
      </c>
      <c r="BU19" s="97">
        <f t="shared" si="4"/>
        <v>0</v>
      </c>
      <c r="BV19" s="97">
        <f t="shared" si="4"/>
        <v>0</v>
      </c>
      <c r="BW19" s="97">
        <f t="shared" si="4"/>
        <v>0</v>
      </c>
      <c r="BX19" s="97">
        <f t="shared" si="4"/>
        <v>0</v>
      </c>
      <c r="BY19" s="97">
        <f t="shared" si="4"/>
        <v>0</v>
      </c>
      <c r="BZ19" s="97">
        <f t="shared" si="4"/>
        <v>0</v>
      </c>
      <c r="CA19" s="97">
        <f t="shared" si="4"/>
        <v>0</v>
      </c>
      <c r="CB19" s="97">
        <f t="shared" si="4"/>
        <v>0</v>
      </c>
      <c r="CC19" s="97">
        <f t="shared" si="4"/>
        <v>0</v>
      </c>
      <c r="CD19" s="97">
        <f t="shared" si="4"/>
        <v>0</v>
      </c>
      <c r="CE19" s="97">
        <f t="shared" si="4"/>
        <v>0</v>
      </c>
      <c r="CF19" s="98">
        <f t="shared" si="4"/>
        <v>0</v>
      </c>
      <c r="CG19" s="99" t="s">
        <v>39</v>
      </c>
      <c r="CH19" s="100" t="s">
        <v>63</v>
      </c>
    </row>
    <row r="20" spans="2:86" x14ac:dyDescent="0.2">
      <c r="B20" s="101" t="s">
        <v>64</v>
      </c>
      <c r="C20" s="102" t="s">
        <v>65</v>
      </c>
      <c r="D20" s="66">
        <f>+SUM(E20:X20,CG20)</f>
        <v>0</v>
      </c>
      <c r="E20" s="67">
        <v>0</v>
      </c>
      <c r="F20" s="68">
        <v>0</v>
      </c>
      <c r="G20" s="68">
        <v>0</v>
      </c>
      <c r="H20" s="68">
        <v>0</v>
      </c>
      <c r="I20" s="68">
        <v>0</v>
      </c>
      <c r="J20" s="68">
        <v>0</v>
      </c>
      <c r="K20" s="68">
        <v>0</v>
      </c>
      <c r="L20" s="68">
        <v>0</v>
      </c>
      <c r="M20" s="68">
        <v>0</v>
      </c>
      <c r="N20" s="68">
        <v>0</v>
      </c>
      <c r="O20" s="68">
        <v>0</v>
      </c>
      <c r="P20" s="68">
        <v>0</v>
      </c>
      <c r="Q20" s="68">
        <v>0</v>
      </c>
      <c r="R20" s="68">
        <v>0</v>
      </c>
      <c r="S20" s="68">
        <v>0</v>
      </c>
      <c r="T20" s="68">
        <v>0</v>
      </c>
      <c r="U20" s="68">
        <v>0</v>
      </c>
      <c r="V20" s="68">
        <v>0</v>
      </c>
      <c r="W20" s="68">
        <v>0</v>
      </c>
      <c r="X20" s="69">
        <v>0</v>
      </c>
      <c r="Y20" s="103">
        <v>0</v>
      </c>
      <c r="Z20" s="104">
        <v>0</v>
      </c>
      <c r="AA20" s="104">
        <v>0</v>
      </c>
      <c r="AB20" s="104">
        <v>0</v>
      </c>
      <c r="AC20" s="104">
        <v>0</v>
      </c>
      <c r="AD20" s="104">
        <v>0</v>
      </c>
      <c r="AE20" s="104">
        <v>0</v>
      </c>
      <c r="AF20" s="104">
        <v>0</v>
      </c>
      <c r="AG20" s="104">
        <v>0</v>
      </c>
      <c r="AH20" s="104">
        <v>0</v>
      </c>
      <c r="AI20" s="104">
        <v>0</v>
      </c>
      <c r="AJ20" s="104">
        <v>0</v>
      </c>
      <c r="AK20" s="104">
        <v>0</v>
      </c>
      <c r="AL20" s="104">
        <v>0</v>
      </c>
      <c r="AM20" s="104">
        <v>0</v>
      </c>
      <c r="AN20" s="104">
        <v>0</v>
      </c>
      <c r="AO20" s="104">
        <v>0</v>
      </c>
      <c r="AP20" s="104">
        <v>0</v>
      </c>
      <c r="AQ20" s="104">
        <v>0</v>
      </c>
      <c r="AR20" s="105">
        <v>0</v>
      </c>
      <c r="AS20" s="106">
        <v>0</v>
      </c>
      <c r="AT20" s="104">
        <v>0</v>
      </c>
      <c r="AU20" s="104">
        <v>0</v>
      </c>
      <c r="AV20" s="104">
        <v>0</v>
      </c>
      <c r="AW20" s="104">
        <v>0</v>
      </c>
      <c r="AX20" s="104">
        <v>0</v>
      </c>
      <c r="AY20" s="104">
        <v>0</v>
      </c>
      <c r="AZ20" s="104">
        <v>0</v>
      </c>
      <c r="BA20" s="104">
        <v>0</v>
      </c>
      <c r="BB20" s="104">
        <v>0</v>
      </c>
      <c r="BC20" s="104">
        <v>0</v>
      </c>
      <c r="BD20" s="104">
        <v>0</v>
      </c>
      <c r="BE20" s="104">
        <v>0</v>
      </c>
      <c r="BF20" s="104">
        <v>0</v>
      </c>
      <c r="BG20" s="104">
        <v>0</v>
      </c>
      <c r="BH20" s="104">
        <v>0</v>
      </c>
      <c r="BI20" s="104">
        <v>0</v>
      </c>
      <c r="BJ20" s="104">
        <v>0</v>
      </c>
      <c r="BK20" s="104">
        <v>0</v>
      </c>
      <c r="BL20" s="105">
        <v>0</v>
      </c>
      <c r="BM20" s="103">
        <v>0</v>
      </c>
      <c r="BN20" s="104">
        <v>0</v>
      </c>
      <c r="BO20" s="104">
        <v>0</v>
      </c>
      <c r="BP20" s="104">
        <v>0</v>
      </c>
      <c r="BQ20" s="104">
        <v>0</v>
      </c>
      <c r="BR20" s="104">
        <v>0</v>
      </c>
      <c r="BS20" s="104">
        <v>0</v>
      </c>
      <c r="BT20" s="104">
        <v>0</v>
      </c>
      <c r="BU20" s="104">
        <v>0</v>
      </c>
      <c r="BV20" s="104">
        <v>0</v>
      </c>
      <c r="BW20" s="104">
        <v>0</v>
      </c>
      <c r="BX20" s="104">
        <v>0</v>
      </c>
      <c r="BY20" s="104">
        <v>0</v>
      </c>
      <c r="BZ20" s="104">
        <v>0</v>
      </c>
      <c r="CA20" s="104">
        <v>0</v>
      </c>
      <c r="CB20" s="104">
        <v>0</v>
      </c>
      <c r="CC20" s="104">
        <v>0</v>
      </c>
      <c r="CD20" s="104">
        <v>0</v>
      </c>
      <c r="CE20" s="104">
        <v>0</v>
      </c>
      <c r="CF20" s="105">
        <v>0</v>
      </c>
      <c r="CG20" s="107" t="s">
        <v>39</v>
      </c>
      <c r="CH20" s="73" t="s">
        <v>66</v>
      </c>
    </row>
    <row r="21" spans="2:86" ht="13.5" thickBot="1" x14ac:dyDescent="0.25">
      <c r="B21" s="64" t="s">
        <v>67</v>
      </c>
      <c r="C21" s="108" t="s">
        <v>68</v>
      </c>
      <c r="D21" s="66">
        <f>+SUM(E21:X21,CG21)</f>
        <v>0</v>
      </c>
      <c r="E21" s="67">
        <v>0</v>
      </c>
      <c r="F21" s="68">
        <v>0</v>
      </c>
      <c r="G21" s="68">
        <v>0</v>
      </c>
      <c r="H21" s="68">
        <v>0</v>
      </c>
      <c r="I21" s="68">
        <v>0</v>
      </c>
      <c r="J21" s="68">
        <v>0</v>
      </c>
      <c r="K21" s="68">
        <v>0</v>
      </c>
      <c r="L21" s="68">
        <v>0</v>
      </c>
      <c r="M21" s="68">
        <v>0</v>
      </c>
      <c r="N21" s="68">
        <v>0</v>
      </c>
      <c r="O21" s="68">
        <v>0</v>
      </c>
      <c r="P21" s="68">
        <v>0</v>
      </c>
      <c r="Q21" s="68">
        <v>0</v>
      </c>
      <c r="R21" s="68">
        <v>0</v>
      </c>
      <c r="S21" s="68">
        <v>0</v>
      </c>
      <c r="T21" s="68">
        <v>0</v>
      </c>
      <c r="U21" s="68">
        <v>0</v>
      </c>
      <c r="V21" s="68">
        <v>0</v>
      </c>
      <c r="W21" s="68">
        <v>0</v>
      </c>
      <c r="X21" s="69">
        <v>0</v>
      </c>
      <c r="Y21" s="83">
        <v>0</v>
      </c>
      <c r="Z21" s="81">
        <v>0</v>
      </c>
      <c r="AA21" s="81">
        <v>0</v>
      </c>
      <c r="AB21" s="81">
        <v>0</v>
      </c>
      <c r="AC21" s="81">
        <v>0</v>
      </c>
      <c r="AD21" s="81">
        <v>0</v>
      </c>
      <c r="AE21" s="81">
        <v>0</v>
      </c>
      <c r="AF21" s="81">
        <v>0</v>
      </c>
      <c r="AG21" s="81">
        <v>0</v>
      </c>
      <c r="AH21" s="81">
        <v>0</v>
      </c>
      <c r="AI21" s="81">
        <v>0</v>
      </c>
      <c r="AJ21" s="81">
        <v>0</v>
      </c>
      <c r="AK21" s="81">
        <v>0</v>
      </c>
      <c r="AL21" s="81">
        <v>0</v>
      </c>
      <c r="AM21" s="81">
        <v>0</v>
      </c>
      <c r="AN21" s="81">
        <v>0</v>
      </c>
      <c r="AO21" s="81">
        <v>0</v>
      </c>
      <c r="AP21" s="81">
        <v>0</v>
      </c>
      <c r="AQ21" s="81">
        <v>0</v>
      </c>
      <c r="AR21" s="85">
        <v>0</v>
      </c>
      <c r="AS21" s="80">
        <v>0</v>
      </c>
      <c r="AT21" s="81">
        <v>0</v>
      </c>
      <c r="AU21" s="81">
        <v>0</v>
      </c>
      <c r="AV21" s="81">
        <v>0</v>
      </c>
      <c r="AW21" s="81">
        <v>0</v>
      </c>
      <c r="AX21" s="81">
        <v>0</v>
      </c>
      <c r="AY21" s="81">
        <v>0</v>
      </c>
      <c r="AZ21" s="81">
        <v>0</v>
      </c>
      <c r="BA21" s="81">
        <v>0</v>
      </c>
      <c r="BB21" s="81">
        <v>0</v>
      </c>
      <c r="BC21" s="81">
        <v>0</v>
      </c>
      <c r="BD21" s="81">
        <v>0</v>
      </c>
      <c r="BE21" s="81">
        <v>0</v>
      </c>
      <c r="BF21" s="81">
        <v>0</v>
      </c>
      <c r="BG21" s="81">
        <v>0</v>
      </c>
      <c r="BH21" s="81">
        <v>0</v>
      </c>
      <c r="BI21" s="81">
        <v>0</v>
      </c>
      <c r="BJ21" s="81">
        <v>0</v>
      </c>
      <c r="BK21" s="81">
        <v>0</v>
      </c>
      <c r="BL21" s="85">
        <v>0</v>
      </c>
      <c r="BM21" s="83">
        <v>0</v>
      </c>
      <c r="BN21" s="81">
        <v>0</v>
      </c>
      <c r="BO21" s="81">
        <v>0</v>
      </c>
      <c r="BP21" s="81">
        <v>0</v>
      </c>
      <c r="BQ21" s="81">
        <v>0</v>
      </c>
      <c r="BR21" s="81">
        <v>0</v>
      </c>
      <c r="BS21" s="81">
        <v>0</v>
      </c>
      <c r="BT21" s="81">
        <v>0</v>
      </c>
      <c r="BU21" s="81">
        <v>0</v>
      </c>
      <c r="BV21" s="81">
        <v>0</v>
      </c>
      <c r="BW21" s="81">
        <v>0</v>
      </c>
      <c r="BX21" s="81">
        <v>0</v>
      </c>
      <c r="BY21" s="81">
        <v>0</v>
      </c>
      <c r="BZ21" s="81">
        <v>0</v>
      </c>
      <c r="CA21" s="81">
        <v>0</v>
      </c>
      <c r="CB21" s="81">
        <v>0</v>
      </c>
      <c r="CC21" s="81">
        <v>0</v>
      </c>
      <c r="CD21" s="81">
        <v>0</v>
      </c>
      <c r="CE21" s="81">
        <v>0</v>
      </c>
      <c r="CF21" s="85">
        <v>0</v>
      </c>
      <c r="CG21" s="109" t="s">
        <v>39</v>
      </c>
      <c r="CH21" s="110" t="s">
        <v>69</v>
      </c>
    </row>
    <row r="22" spans="2:86" ht="13.5" thickBot="1" x14ac:dyDescent="0.25">
      <c r="B22" s="111" t="s">
        <v>70</v>
      </c>
      <c r="C22" s="112" t="s">
        <v>71</v>
      </c>
      <c r="D22" s="113">
        <f t="shared" ref="D22:BO22" si="5">+D19-D20-D21</f>
        <v>1402512.242708249</v>
      </c>
      <c r="E22" s="114">
        <f t="shared" si="5"/>
        <v>1498483.9464279208</v>
      </c>
      <c r="F22" s="115">
        <f t="shared" si="5"/>
        <v>0</v>
      </c>
      <c r="G22" s="115">
        <f t="shared" si="5"/>
        <v>-121214.04782661394</v>
      </c>
      <c r="H22" s="115">
        <f t="shared" si="5"/>
        <v>0</v>
      </c>
      <c r="I22" s="115">
        <f t="shared" si="5"/>
        <v>104875.82515968825</v>
      </c>
      <c r="J22" s="115">
        <f t="shared" si="5"/>
        <v>0</v>
      </c>
      <c r="K22" s="115">
        <f t="shared" si="5"/>
        <v>0</v>
      </c>
      <c r="L22" s="115">
        <f t="shared" si="5"/>
        <v>-23552.896322350542</v>
      </c>
      <c r="M22" s="115">
        <f t="shared" si="5"/>
        <v>7192.2148734850343</v>
      </c>
      <c r="N22" s="115">
        <f t="shared" si="5"/>
        <v>0</v>
      </c>
      <c r="O22" s="115">
        <f t="shared" si="5"/>
        <v>39355.647633076595</v>
      </c>
      <c r="P22" s="115">
        <f t="shared" si="5"/>
        <v>1817.9624326491241</v>
      </c>
      <c r="Q22" s="115">
        <f t="shared" si="5"/>
        <v>154075.01338674274</v>
      </c>
      <c r="R22" s="115">
        <f t="shared" si="5"/>
        <v>0</v>
      </c>
      <c r="S22" s="115">
        <f t="shared" si="5"/>
        <v>-6019</v>
      </c>
      <c r="T22" s="115">
        <f t="shared" si="5"/>
        <v>0</v>
      </c>
      <c r="U22" s="115">
        <f t="shared" si="5"/>
        <v>0</v>
      </c>
      <c r="V22" s="115">
        <f t="shared" si="5"/>
        <v>0</v>
      </c>
      <c r="W22" s="115">
        <f t="shared" si="5"/>
        <v>0</v>
      </c>
      <c r="X22" s="116">
        <f t="shared" si="5"/>
        <v>26001.656943650123</v>
      </c>
      <c r="Y22" s="117">
        <f t="shared" si="5"/>
        <v>1737104.6473396984</v>
      </c>
      <c r="Z22" s="118">
        <f t="shared" si="5"/>
        <v>0</v>
      </c>
      <c r="AA22" s="118">
        <f t="shared" si="5"/>
        <v>-121214.04782661394</v>
      </c>
      <c r="AB22" s="118">
        <f t="shared" si="5"/>
        <v>0</v>
      </c>
      <c r="AC22" s="118">
        <f t="shared" si="5"/>
        <v>76283.428257253137</v>
      </c>
      <c r="AD22" s="118">
        <f t="shared" si="5"/>
        <v>0</v>
      </c>
      <c r="AE22" s="118">
        <f t="shared" si="5"/>
        <v>0</v>
      </c>
      <c r="AF22" s="118">
        <f t="shared" si="5"/>
        <v>-25565.710211928294</v>
      </c>
      <c r="AG22" s="118">
        <f t="shared" si="5"/>
        <v>6715.9948734850041</v>
      </c>
      <c r="AH22" s="118">
        <f t="shared" si="5"/>
        <v>0</v>
      </c>
      <c r="AI22" s="118">
        <f t="shared" si="5"/>
        <v>38798.857633076594</v>
      </c>
      <c r="AJ22" s="118">
        <f t="shared" si="5"/>
        <v>1817.9624326491241</v>
      </c>
      <c r="AK22" s="118">
        <f t="shared" si="5"/>
        <v>151685.27338674275</v>
      </c>
      <c r="AL22" s="118">
        <f t="shared" si="5"/>
        <v>0</v>
      </c>
      <c r="AM22" s="118">
        <f t="shared" si="5"/>
        <v>-6019</v>
      </c>
      <c r="AN22" s="118">
        <f t="shared" si="5"/>
        <v>0</v>
      </c>
      <c r="AO22" s="118">
        <f t="shared" si="5"/>
        <v>0</v>
      </c>
      <c r="AP22" s="118">
        <f t="shared" si="5"/>
        <v>0</v>
      </c>
      <c r="AQ22" s="118">
        <f t="shared" si="5"/>
        <v>0</v>
      </c>
      <c r="AR22" s="119">
        <f t="shared" si="5"/>
        <v>25013.456943650126</v>
      </c>
      <c r="AS22" s="114">
        <f t="shared" si="5"/>
        <v>-238620.70091177779</v>
      </c>
      <c r="AT22" s="115">
        <f t="shared" si="5"/>
        <v>0</v>
      </c>
      <c r="AU22" s="115">
        <f t="shared" si="5"/>
        <v>0</v>
      </c>
      <c r="AV22" s="115">
        <f t="shared" si="5"/>
        <v>0</v>
      </c>
      <c r="AW22" s="115">
        <f t="shared" si="5"/>
        <v>28592.39690243507</v>
      </c>
      <c r="AX22" s="115">
        <f t="shared" si="5"/>
        <v>0</v>
      </c>
      <c r="AY22" s="115">
        <f t="shared" si="5"/>
        <v>0</v>
      </c>
      <c r="AZ22" s="115">
        <f t="shared" si="5"/>
        <v>2012.8138895777447</v>
      </c>
      <c r="BA22" s="115">
        <f t="shared" si="5"/>
        <v>476.22000000000025</v>
      </c>
      <c r="BB22" s="115">
        <f t="shared" si="5"/>
        <v>0</v>
      </c>
      <c r="BC22" s="115">
        <f t="shared" si="5"/>
        <v>556.79</v>
      </c>
      <c r="BD22" s="115">
        <f t="shared" si="5"/>
        <v>0</v>
      </c>
      <c r="BE22" s="115">
        <f t="shared" si="5"/>
        <v>2389.7399999999998</v>
      </c>
      <c r="BF22" s="115">
        <f t="shared" si="5"/>
        <v>0</v>
      </c>
      <c r="BG22" s="115">
        <f t="shared" si="5"/>
        <v>0</v>
      </c>
      <c r="BH22" s="115">
        <f t="shared" si="5"/>
        <v>0</v>
      </c>
      <c r="BI22" s="115">
        <f t="shared" si="5"/>
        <v>0</v>
      </c>
      <c r="BJ22" s="115">
        <f t="shared" si="5"/>
        <v>0</v>
      </c>
      <c r="BK22" s="115">
        <f t="shared" si="5"/>
        <v>0</v>
      </c>
      <c r="BL22" s="120">
        <f t="shared" si="5"/>
        <v>988.2</v>
      </c>
      <c r="BM22" s="96">
        <f t="shared" si="5"/>
        <v>0</v>
      </c>
      <c r="BN22" s="97">
        <f t="shared" si="5"/>
        <v>0</v>
      </c>
      <c r="BO22" s="97">
        <f t="shared" si="5"/>
        <v>0</v>
      </c>
      <c r="BP22" s="97">
        <f t="shared" ref="BP22:CF22" si="6">+BP19-BP20-BP21</f>
        <v>0</v>
      </c>
      <c r="BQ22" s="97">
        <f t="shared" si="6"/>
        <v>0</v>
      </c>
      <c r="BR22" s="97">
        <f t="shared" si="6"/>
        <v>0</v>
      </c>
      <c r="BS22" s="97">
        <f t="shared" si="6"/>
        <v>0</v>
      </c>
      <c r="BT22" s="97">
        <f t="shared" si="6"/>
        <v>0</v>
      </c>
      <c r="BU22" s="97">
        <f t="shared" si="6"/>
        <v>0</v>
      </c>
      <c r="BV22" s="97">
        <f t="shared" si="6"/>
        <v>0</v>
      </c>
      <c r="BW22" s="97">
        <f t="shared" si="6"/>
        <v>0</v>
      </c>
      <c r="BX22" s="97">
        <f t="shared" si="6"/>
        <v>0</v>
      </c>
      <c r="BY22" s="97">
        <f t="shared" si="6"/>
        <v>0</v>
      </c>
      <c r="BZ22" s="97">
        <f t="shared" si="6"/>
        <v>0</v>
      </c>
      <c r="CA22" s="97">
        <f t="shared" si="6"/>
        <v>0</v>
      </c>
      <c r="CB22" s="97">
        <f t="shared" si="6"/>
        <v>0</v>
      </c>
      <c r="CC22" s="97">
        <f t="shared" si="6"/>
        <v>0</v>
      </c>
      <c r="CD22" s="97">
        <f t="shared" si="6"/>
        <v>0</v>
      </c>
      <c r="CE22" s="97">
        <f t="shared" si="6"/>
        <v>0</v>
      </c>
      <c r="CF22" s="98">
        <f t="shared" si="6"/>
        <v>0</v>
      </c>
      <c r="CG22" s="121" t="s">
        <v>39</v>
      </c>
      <c r="CH22" s="100" t="s">
        <v>72</v>
      </c>
    </row>
    <row r="23" spans="2:86" x14ac:dyDescent="0.2">
      <c r="B23" s="101" t="s">
        <v>73</v>
      </c>
      <c r="C23" s="122" t="s">
        <v>74</v>
      </c>
      <c r="D23" s="57">
        <f>+SUM(E23:X23,CG23)</f>
        <v>359462.72</v>
      </c>
      <c r="E23" s="103">
        <v>130474</v>
      </c>
      <c r="F23" s="104">
        <v>0</v>
      </c>
      <c r="G23" s="104">
        <v>21061</v>
      </c>
      <c r="H23" s="104">
        <v>0</v>
      </c>
      <c r="I23" s="104">
        <v>195894</v>
      </c>
      <c r="J23" s="104">
        <v>0</v>
      </c>
      <c r="K23" s="104">
        <v>0</v>
      </c>
      <c r="L23" s="104">
        <v>9170</v>
      </c>
      <c r="M23" s="104">
        <v>2863.72</v>
      </c>
      <c r="N23" s="104">
        <v>0</v>
      </c>
      <c r="O23" s="104">
        <v>0</v>
      </c>
      <c r="P23" s="104">
        <v>0</v>
      </c>
      <c r="Q23" s="104">
        <v>0</v>
      </c>
      <c r="R23" s="104">
        <v>0</v>
      </c>
      <c r="S23" s="104">
        <v>0</v>
      </c>
      <c r="T23" s="104">
        <v>0</v>
      </c>
      <c r="U23" s="104">
        <v>0</v>
      </c>
      <c r="V23" s="123">
        <v>0</v>
      </c>
      <c r="W23" s="123">
        <v>0</v>
      </c>
      <c r="X23" s="124">
        <v>0</v>
      </c>
      <c r="Y23" s="103">
        <v>111155</v>
      </c>
      <c r="Z23" s="104">
        <v>0</v>
      </c>
      <c r="AA23" s="104">
        <v>21061</v>
      </c>
      <c r="AB23" s="104">
        <v>0</v>
      </c>
      <c r="AC23" s="104">
        <v>195894</v>
      </c>
      <c r="AD23" s="104">
        <v>0</v>
      </c>
      <c r="AE23" s="104">
        <v>0</v>
      </c>
      <c r="AF23" s="104">
        <v>9170</v>
      </c>
      <c r="AG23" s="104">
        <v>2863.72</v>
      </c>
      <c r="AH23" s="104">
        <v>0</v>
      </c>
      <c r="AI23" s="104">
        <v>0</v>
      </c>
      <c r="AJ23" s="104">
        <v>0</v>
      </c>
      <c r="AK23" s="104">
        <v>0</v>
      </c>
      <c r="AL23" s="104">
        <v>0</v>
      </c>
      <c r="AM23" s="104">
        <v>0</v>
      </c>
      <c r="AN23" s="104">
        <v>0</v>
      </c>
      <c r="AO23" s="104">
        <v>0</v>
      </c>
      <c r="AP23" s="125">
        <v>0</v>
      </c>
      <c r="AQ23" s="125">
        <v>0</v>
      </c>
      <c r="AR23" s="126">
        <v>0</v>
      </c>
      <c r="AS23" s="106">
        <v>19319</v>
      </c>
      <c r="AT23" s="104">
        <v>0</v>
      </c>
      <c r="AU23" s="104">
        <v>0</v>
      </c>
      <c r="AV23" s="104">
        <v>0</v>
      </c>
      <c r="AW23" s="104">
        <v>0</v>
      </c>
      <c r="AX23" s="104">
        <v>0</v>
      </c>
      <c r="AY23" s="104">
        <v>0</v>
      </c>
      <c r="AZ23" s="104">
        <v>0</v>
      </c>
      <c r="BA23" s="104">
        <v>0</v>
      </c>
      <c r="BB23" s="104">
        <v>0</v>
      </c>
      <c r="BC23" s="104">
        <v>0</v>
      </c>
      <c r="BD23" s="104">
        <v>0</v>
      </c>
      <c r="BE23" s="104">
        <v>0</v>
      </c>
      <c r="BF23" s="104">
        <v>0</v>
      </c>
      <c r="BG23" s="104">
        <v>0</v>
      </c>
      <c r="BH23" s="104">
        <v>0</v>
      </c>
      <c r="BI23" s="104">
        <v>0</v>
      </c>
      <c r="BJ23" s="123">
        <v>0</v>
      </c>
      <c r="BK23" s="123">
        <v>0</v>
      </c>
      <c r="BL23" s="127">
        <v>0</v>
      </c>
      <c r="BM23" s="103">
        <v>0</v>
      </c>
      <c r="BN23" s="104">
        <v>0</v>
      </c>
      <c r="BO23" s="104">
        <v>0</v>
      </c>
      <c r="BP23" s="104">
        <v>0</v>
      </c>
      <c r="BQ23" s="104">
        <v>0</v>
      </c>
      <c r="BR23" s="104">
        <v>0</v>
      </c>
      <c r="BS23" s="104">
        <v>0</v>
      </c>
      <c r="BT23" s="104">
        <v>0</v>
      </c>
      <c r="BU23" s="104">
        <v>0</v>
      </c>
      <c r="BV23" s="104">
        <v>0</v>
      </c>
      <c r="BW23" s="104">
        <v>0</v>
      </c>
      <c r="BX23" s="104">
        <v>0</v>
      </c>
      <c r="BY23" s="104">
        <v>0</v>
      </c>
      <c r="BZ23" s="104">
        <v>0</v>
      </c>
      <c r="CA23" s="104">
        <v>0</v>
      </c>
      <c r="CB23" s="104">
        <v>0</v>
      </c>
      <c r="CC23" s="104">
        <v>0</v>
      </c>
      <c r="CD23" s="123">
        <v>0</v>
      </c>
      <c r="CE23" s="123">
        <v>0</v>
      </c>
      <c r="CF23" s="127">
        <v>0</v>
      </c>
      <c r="CG23" s="128" t="s">
        <v>39</v>
      </c>
      <c r="CH23" s="63" t="s">
        <v>75</v>
      </c>
    </row>
    <row r="24" spans="2:86" x14ac:dyDescent="0.2">
      <c r="B24" s="64" t="s">
        <v>76</v>
      </c>
      <c r="C24" s="129" t="s">
        <v>77</v>
      </c>
      <c r="D24" s="66">
        <f t="shared" ref="D24:U24" si="7">+D22-D23</f>
        <v>1043049.522708249</v>
      </c>
      <c r="E24" s="70">
        <f t="shared" si="7"/>
        <v>1368009.9464279208</v>
      </c>
      <c r="F24" s="68">
        <f t="shared" si="7"/>
        <v>0</v>
      </c>
      <c r="G24" s="68">
        <f t="shared" si="7"/>
        <v>-142275.04782661394</v>
      </c>
      <c r="H24" s="68">
        <f t="shared" si="7"/>
        <v>0</v>
      </c>
      <c r="I24" s="68">
        <f t="shared" si="7"/>
        <v>-91018.174840311753</v>
      </c>
      <c r="J24" s="68">
        <f t="shared" si="7"/>
        <v>0</v>
      </c>
      <c r="K24" s="68">
        <f t="shared" si="7"/>
        <v>0</v>
      </c>
      <c r="L24" s="68">
        <f t="shared" si="7"/>
        <v>-32722.896322350542</v>
      </c>
      <c r="M24" s="68">
        <f t="shared" si="7"/>
        <v>4328.494873485035</v>
      </c>
      <c r="N24" s="68">
        <f t="shared" si="7"/>
        <v>0</v>
      </c>
      <c r="O24" s="68">
        <f t="shared" si="7"/>
        <v>39355.647633076595</v>
      </c>
      <c r="P24" s="68">
        <f t="shared" si="7"/>
        <v>1817.9624326491241</v>
      </c>
      <c r="Q24" s="68">
        <f t="shared" si="7"/>
        <v>154075.01338674274</v>
      </c>
      <c r="R24" s="68">
        <f t="shared" si="7"/>
        <v>0</v>
      </c>
      <c r="S24" s="68">
        <f t="shared" si="7"/>
        <v>-6019</v>
      </c>
      <c r="T24" s="68">
        <f t="shared" si="7"/>
        <v>0</v>
      </c>
      <c r="U24" s="68">
        <f t="shared" si="7"/>
        <v>0</v>
      </c>
      <c r="V24" s="130">
        <v>0</v>
      </c>
      <c r="W24" s="130">
        <v>0</v>
      </c>
      <c r="X24" s="131">
        <v>0</v>
      </c>
      <c r="Y24" s="70">
        <f t="shared" ref="Y24:AO24" si="8">+Y22-Y23</f>
        <v>1625949.6473396984</v>
      </c>
      <c r="Z24" s="68">
        <f t="shared" si="8"/>
        <v>0</v>
      </c>
      <c r="AA24" s="68">
        <f t="shared" si="8"/>
        <v>-142275.04782661394</v>
      </c>
      <c r="AB24" s="68">
        <f t="shared" si="8"/>
        <v>0</v>
      </c>
      <c r="AC24" s="68">
        <f t="shared" si="8"/>
        <v>-119610.57174274686</v>
      </c>
      <c r="AD24" s="68">
        <f t="shared" si="8"/>
        <v>0</v>
      </c>
      <c r="AE24" s="68">
        <f t="shared" si="8"/>
        <v>0</v>
      </c>
      <c r="AF24" s="68">
        <f t="shared" si="8"/>
        <v>-34735.710211928294</v>
      </c>
      <c r="AG24" s="68">
        <f t="shared" si="8"/>
        <v>3852.2748734850043</v>
      </c>
      <c r="AH24" s="68">
        <f t="shared" si="8"/>
        <v>0</v>
      </c>
      <c r="AI24" s="68">
        <f t="shared" si="8"/>
        <v>38798.857633076594</v>
      </c>
      <c r="AJ24" s="68">
        <f t="shared" si="8"/>
        <v>1817.9624326491241</v>
      </c>
      <c r="AK24" s="68">
        <f t="shared" si="8"/>
        <v>151685.27338674275</v>
      </c>
      <c r="AL24" s="68">
        <f t="shared" si="8"/>
        <v>0</v>
      </c>
      <c r="AM24" s="68">
        <f t="shared" si="8"/>
        <v>-6019</v>
      </c>
      <c r="AN24" s="68">
        <f t="shared" si="8"/>
        <v>0</v>
      </c>
      <c r="AO24" s="68">
        <f t="shared" si="8"/>
        <v>0</v>
      </c>
      <c r="AP24" s="130">
        <v>0</v>
      </c>
      <c r="AQ24" s="130">
        <v>0</v>
      </c>
      <c r="AR24" s="132">
        <v>0</v>
      </c>
      <c r="AS24" s="67">
        <f t="shared" ref="AS24:BI24" si="9">+AS22-AS23</f>
        <v>-257939.70091177779</v>
      </c>
      <c r="AT24" s="68">
        <f t="shared" si="9"/>
        <v>0</v>
      </c>
      <c r="AU24" s="68">
        <f t="shared" si="9"/>
        <v>0</v>
      </c>
      <c r="AV24" s="68">
        <f t="shared" si="9"/>
        <v>0</v>
      </c>
      <c r="AW24" s="68">
        <f t="shared" si="9"/>
        <v>28592.39690243507</v>
      </c>
      <c r="AX24" s="68">
        <f t="shared" si="9"/>
        <v>0</v>
      </c>
      <c r="AY24" s="68">
        <f t="shared" si="9"/>
        <v>0</v>
      </c>
      <c r="AZ24" s="68">
        <f t="shared" si="9"/>
        <v>2012.8138895777447</v>
      </c>
      <c r="BA24" s="68">
        <f t="shared" si="9"/>
        <v>476.22000000000025</v>
      </c>
      <c r="BB24" s="68">
        <f t="shared" si="9"/>
        <v>0</v>
      </c>
      <c r="BC24" s="68">
        <f t="shared" si="9"/>
        <v>556.79</v>
      </c>
      <c r="BD24" s="68">
        <f t="shared" si="9"/>
        <v>0</v>
      </c>
      <c r="BE24" s="68">
        <f t="shared" si="9"/>
        <v>2389.7399999999998</v>
      </c>
      <c r="BF24" s="68">
        <f t="shared" si="9"/>
        <v>0</v>
      </c>
      <c r="BG24" s="68">
        <f t="shared" si="9"/>
        <v>0</v>
      </c>
      <c r="BH24" s="68">
        <f t="shared" si="9"/>
        <v>0</v>
      </c>
      <c r="BI24" s="68">
        <f t="shared" si="9"/>
        <v>0</v>
      </c>
      <c r="BJ24" s="130">
        <v>0</v>
      </c>
      <c r="BK24" s="130">
        <v>0</v>
      </c>
      <c r="BL24" s="132">
        <v>0</v>
      </c>
      <c r="BM24" s="70">
        <f t="shared" ref="BM24:CC24" si="10">+BM22-BM23</f>
        <v>0</v>
      </c>
      <c r="BN24" s="68">
        <f t="shared" si="10"/>
        <v>0</v>
      </c>
      <c r="BO24" s="68">
        <f t="shared" si="10"/>
        <v>0</v>
      </c>
      <c r="BP24" s="68">
        <f t="shared" si="10"/>
        <v>0</v>
      </c>
      <c r="BQ24" s="68">
        <f t="shared" si="10"/>
        <v>0</v>
      </c>
      <c r="BR24" s="68">
        <f t="shared" si="10"/>
        <v>0</v>
      </c>
      <c r="BS24" s="68">
        <f t="shared" si="10"/>
        <v>0</v>
      </c>
      <c r="BT24" s="68">
        <f t="shared" si="10"/>
        <v>0</v>
      </c>
      <c r="BU24" s="68">
        <f t="shared" si="10"/>
        <v>0</v>
      </c>
      <c r="BV24" s="68">
        <f t="shared" si="10"/>
        <v>0</v>
      </c>
      <c r="BW24" s="68">
        <f t="shared" si="10"/>
        <v>0</v>
      </c>
      <c r="BX24" s="68">
        <f t="shared" si="10"/>
        <v>0</v>
      </c>
      <c r="BY24" s="68">
        <f t="shared" si="10"/>
        <v>0</v>
      </c>
      <c r="BZ24" s="68">
        <f t="shared" si="10"/>
        <v>0</v>
      </c>
      <c r="CA24" s="68">
        <f t="shared" si="10"/>
        <v>0</v>
      </c>
      <c r="CB24" s="68">
        <f t="shared" si="10"/>
        <v>0</v>
      </c>
      <c r="CC24" s="68">
        <f t="shared" si="10"/>
        <v>0</v>
      </c>
      <c r="CD24" s="130">
        <v>0</v>
      </c>
      <c r="CE24" s="130">
        <v>0</v>
      </c>
      <c r="CF24" s="132">
        <v>0</v>
      </c>
      <c r="CG24" s="133" t="s">
        <v>39</v>
      </c>
      <c r="CH24" s="87" t="s">
        <v>78</v>
      </c>
    </row>
    <row r="25" spans="2:86" ht="13.5" thickBot="1" x14ac:dyDescent="0.25">
      <c r="B25" s="134" t="s">
        <v>79</v>
      </c>
      <c r="C25" s="135" t="s">
        <v>80</v>
      </c>
      <c r="D25" s="79">
        <f>+SUM(E25:T25,CG25)</f>
        <v>2286393.7582382346</v>
      </c>
      <c r="E25" s="83">
        <v>1507834</v>
      </c>
      <c r="F25" s="81">
        <v>0</v>
      </c>
      <c r="G25" s="81">
        <v>269350</v>
      </c>
      <c r="H25" s="81">
        <v>0</v>
      </c>
      <c r="I25" s="81">
        <v>352867</v>
      </c>
      <c r="J25" s="81">
        <v>0</v>
      </c>
      <c r="K25" s="81">
        <v>0</v>
      </c>
      <c r="L25" s="81">
        <v>118624</v>
      </c>
      <c r="M25" s="81">
        <v>37050</v>
      </c>
      <c r="N25" s="81">
        <v>0</v>
      </c>
      <c r="O25" s="81">
        <v>38.684424616443685</v>
      </c>
      <c r="P25" s="81">
        <v>6.0285884707419637</v>
      </c>
      <c r="Q25" s="81">
        <v>624.0452251476263</v>
      </c>
      <c r="R25" s="81">
        <v>0</v>
      </c>
      <c r="S25" s="81">
        <v>0</v>
      </c>
      <c r="T25" s="81">
        <v>0</v>
      </c>
      <c r="U25" s="81">
        <v>0</v>
      </c>
      <c r="V25" s="81">
        <v>0</v>
      </c>
      <c r="W25" s="81">
        <v>0</v>
      </c>
      <c r="X25" s="82">
        <v>51.65020574983054</v>
      </c>
      <c r="Y25" s="83">
        <v>1333221</v>
      </c>
      <c r="Z25" s="81">
        <v>0</v>
      </c>
      <c r="AA25" s="81">
        <v>269350</v>
      </c>
      <c r="AB25" s="81">
        <v>0</v>
      </c>
      <c r="AC25" s="81">
        <v>352867</v>
      </c>
      <c r="AD25" s="81">
        <v>0</v>
      </c>
      <c r="AE25" s="81">
        <v>0</v>
      </c>
      <c r="AF25" s="81">
        <v>118624</v>
      </c>
      <c r="AG25" s="81">
        <v>37050</v>
      </c>
      <c r="AH25" s="81">
        <v>0</v>
      </c>
      <c r="AI25" s="81">
        <v>38.684424616443685</v>
      </c>
      <c r="AJ25" s="81">
        <v>6.0285884707419637</v>
      </c>
      <c r="AK25" s="81">
        <v>624.0452251476263</v>
      </c>
      <c r="AL25" s="81">
        <v>0</v>
      </c>
      <c r="AM25" s="81">
        <v>0</v>
      </c>
      <c r="AN25" s="81">
        <v>0</v>
      </c>
      <c r="AO25" s="81">
        <v>0</v>
      </c>
      <c r="AP25" s="81">
        <v>0</v>
      </c>
      <c r="AQ25" s="81">
        <v>0</v>
      </c>
      <c r="AR25" s="85">
        <v>51.65020574983054</v>
      </c>
      <c r="AS25" s="136">
        <v>174613</v>
      </c>
      <c r="AT25" s="137">
        <v>0</v>
      </c>
      <c r="AU25" s="137">
        <v>0</v>
      </c>
      <c r="AV25" s="137">
        <v>0</v>
      </c>
      <c r="AW25" s="137">
        <v>0</v>
      </c>
      <c r="AX25" s="137">
        <v>0</v>
      </c>
      <c r="AY25" s="137">
        <v>0</v>
      </c>
      <c r="AZ25" s="137">
        <v>0</v>
      </c>
      <c r="BA25" s="137">
        <v>0</v>
      </c>
      <c r="BB25" s="137">
        <v>0</v>
      </c>
      <c r="BC25" s="137">
        <v>0</v>
      </c>
      <c r="BD25" s="137">
        <v>0</v>
      </c>
      <c r="BE25" s="137">
        <v>0</v>
      </c>
      <c r="BF25" s="137">
        <v>0</v>
      </c>
      <c r="BG25" s="137">
        <v>0</v>
      </c>
      <c r="BH25" s="137">
        <v>0</v>
      </c>
      <c r="BI25" s="137">
        <v>0</v>
      </c>
      <c r="BJ25" s="137">
        <v>0</v>
      </c>
      <c r="BK25" s="137">
        <v>0</v>
      </c>
      <c r="BL25" s="138">
        <v>0</v>
      </c>
      <c r="BM25" s="136">
        <v>0</v>
      </c>
      <c r="BN25" s="137">
        <v>0</v>
      </c>
      <c r="BO25" s="137">
        <v>0</v>
      </c>
      <c r="BP25" s="137">
        <v>0</v>
      </c>
      <c r="BQ25" s="137">
        <v>0</v>
      </c>
      <c r="BR25" s="137">
        <v>0</v>
      </c>
      <c r="BS25" s="137">
        <v>0</v>
      </c>
      <c r="BT25" s="137">
        <v>0</v>
      </c>
      <c r="BU25" s="137">
        <v>0</v>
      </c>
      <c r="BV25" s="137">
        <v>0</v>
      </c>
      <c r="BW25" s="137">
        <v>0</v>
      </c>
      <c r="BX25" s="137">
        <v>0</v>
      </c>
      <c r="BY25" s="137">
        <v>0</v>
      </c>
      <c r="BZ25" s="137">
        <v>0</v>
      </c>
      <c r="CA25" s="137">
        <v>0</v>
      </c>
      <c r="CB25" s="137">
        <v>0</v>
      </c>
      <c r="CC25" s="137">
        <v>0</v>
      </c>
      <c r="CD25" s="137">
        <v>0</v>
      </c>
      <c r="CE25" s="137">
        <v>0</v>
      </c>
      <c r="CF25" s="138">
        <v>0</v>
      </c>
      <c r="CG25" s="109" t="s">
        <v>39</v>
      </c>
      <c r="CH25" s="139" t="s">
        <v>81</v>
      </c>
    </row>
    <row r="26" spans="2:86" ht="13.5" thickBot="1" x14ac:dyDescent="0.25">
      <c r="B26" s="140" t="s">
        <v>82</v>
      </c>
      <c r="C26" s="141" t="s">
        <v>83</v>
      </c>
      <c r="D26" s="142">
        <f>+D22/D25</f>
        <v>0.61341675625853065</v>
      </c>
      <c r="E26" s="143">
        <f t="shared" ref="E26:BP26" si="11">+IFERROR(E22/E25,0)</f>
        <v>0.99379901662114056</v>
      </c>
      <c r="F26" s="144">
        <f t="shared" si="11"/>
        <v>0</v>
      </c>
      <c r="G26" s="144">
        <f t="shared" si="11"/>
        <v>-0.4500243097331128</v>
      </c>
      <c r="H26" s="144">
        <f t="shared" si="11"/>
        <v>0</v>
      </c>
      <c r="I26" s="144">
        <f t="shared" si="11"/>
        <v>0.2972106350542506</v>
      </c>
      <c r="J26" s="144">
        <f t="shared" si="11"/>
        <v>0</v>
      </c>
      <c r="K26" s="144">
        <f t="shared" si="11"/>
        <v>0</v>
      </c>
      <c r="L26" s="144">
        <f t="shared" si="11"/>
        <v>-0.19855085246114229</v>
      </c>
      <c r="M26" s="144">
        <f t="shared" si="11"/>
        <v>0.1941218589334692</v>
      </c>
      <c r="N26" s="144">
        <f t="shared" si="11"/>
        <v>0</v>
      </c>
      <c r="O26" s="144">
        <f t="shared" si="11"/>
        <v>1017.351247260056</v>
      </c>
      <c r="P26" s="144">
        <f t="shared" si="11"/>
        <v>301.55689702027047</v>
      </c>
      <c r="Q26" s="144">
        <f t="shared" si="11"/>
        <v>246.89719138591954</v>
      </c>
      <c r="R26" s="144">
        <f t="shared" si="11"/>
        <v>0</v>
      </c>
      <c r="S26" s="144">
        <f t="shared" si="11"/>
        <v>0</v>
      </c>
      <c r="T26" s="144">
        <f t="shared" si="11"/>
        <v>0</v>
      </c>
      <c r="U26" s="144">
        <f t="shared" si="11"/>
        <v>0</v>
      </c>
      <c r="V26" s="144">
        <f t="shared" si="11"/>
        <v>0</v>
      </c>
      <c r="W26" s="144">
        <f t="shared" si="11"/>
        <v>0</v>
      </c>
      <c r="X26" s="145">
        <f t="shared" si="11"/>
        <v>503.41826457749266</v>
      </c>
      <c r="Y26" s="146">
        <f t="shared" si="11"/>
        <v>1.3029382580530147</v>
      </c>
      <c r="Z26" s="147">
        <f t="shared" si="11"/>
        <v>0</v>
      </c>
      <c r="AA26" s="147">
        <f t="shared" si="11"/>
        <v>-0.4500243097331128</v>
      </c>
      <c r="AB26" s="147">
        <f t="shared" si="11"/>
        <v>0</v>
      </c>
      <c r="AC26" s="147">
        <f t="shared" si="11"/>
        <v>0.21618181427351704</v>
      </c>
      <c r="AD26" s="147">
        <f t="shared" si="11"/>
        <v>0</v>
      </c>
      <c r="AE26" s="147">
        <f t="shared" si="11"/>
        <v>0</v>
      </c>
      <c r="AF26" s="147">
        <f t="shared" si="11"/>
        <v>-0.21551886812051771</v>
      </c>
      <c r="AG26" s="147">
        <f t="shared" si="11"/>
        <v>0.18126841763792184</v>
      </c>
      <c r="AH26" s="147">
        <f t="shared" si="11"/>
        <v>0</v>
      </c>
      <c r="AI26" s="147">
        <f t="shared" si="11"/>
        <v>1002.9581160316461</v>
      </c>
      <c r="AJ26" s="147">
        <f t="shared" si="11"/>
        <v>301.55689702027047</v>
      </c>
      <c r="AK26" s="147">
        <f t="shared" si="11"/>
        <v>243.06775739027498</v>
      </c>
      <c r="AL26" s="147">
        <f t="shared" si="11"/>
        <v>0</v>
      </c>
      <c r="AM26" s="147">
        <f t="shared" si="11"/>
        <v>0</v>
      </c>
      <c r="AN26" s="147">
        <f t="shared" si="11"/>
        <v>0</v>
      </c>
      <c r="AO26" s="147">
        <f t="shared" si="11"/>
        <v>0</v>
      </c>
      <c r="AP26" s="147">
        <f t="shared" si="11"/>
        <v>0</v>
      </c>
      <c r="AQ26" s="147">
        <f t="shared" si="11"/>
        <v>0</v>
      </c>
      <c r="AR26" s="148">
        <f t="shared" si="11"/>
        <v>484.28571736584405</v>
      </c>
      <c r="AS26" s="149">
        <f t="shared" si="11"/>
        <v>-1.3665689319339211</v>
      </c>
      <c r="AT26" s="150">
        <f t="shared" si="11"/>
        <v>0</v>
      </c>
      <c r="AU26" s="150">
        <f t="shared" si="11"/>
        <v>0</v>
      </c>
      <c r="AV26" s="150">
        <f t="shared" si="11"/>
        <v>0</v>
      </c>
      <c r="AW26" s="150">
        <f t="shared" si="11"/>
        <v>0</v>
      </c>
      <c r="AX26" s="150">
        <f t="shared" si="11"/>
        <v>0</v>
      </c>
      <c r="AY26" s="150">
        <f t="shared" si="11"/>
        <v>0</v>
      </c>
      <c r="AZ26" s="150">
        <f t="shared" si="11"/>
        <v>0</v>
      </c>
      <c r="BA26" s="150">
        <f t="shared" si="11"/>
        <v>0</v>
      </c>
      <c r="BB26" s="150">
        <f t="shared" si="11"/>
        <v>0</v>
      </c>
      <c r="BC26" s="150">
        <f t="shared" si="11"/>
        <v>0</v>
      </c>
      <c r="BD26" s="150">
        <f t="shared" si="11"/>
        <v>0</v>
      </c>
      <c r="BE26" s="150">
        <f t="shared" si="11"/>
        <v>0</v>
      </c>
      <c r="BF26" s="150">
        <f t="shared" si="11"/>
        <v>0</v>
      </c>
      <c r="BG26" s="150">
        <f t="shared" si="11"/>
        <v>0</v>
      </c>
      <c r="BH26" s="150">
        <f t="shared" si="11"/>
        <v>0</v>
      </c>
      <c r="BI26" s="150">
        <f t="shared" si="11"/>
        <v>0</v>
      </c>
      <c r="BJ26" s="150">
        <f t="shared" si="11"/>
        <v>0</v>
      </c>
      <c r="BK26" s="150">
        <f t="shared" si="11"/>
        <v>0</v>
      </c>
      <c r="BL26" s="151">
        <f t="shared" si="11"/>
        <v>0</v>
      </c>
      <c r="BM26" s="152">
        <f t="shared" si="11"/>
        <v>0</v>
      </c>
      <c r="BN26" s="150">
        <f t="shared" si="11"/>
        <v>0</v>
      </c>
      <c r="BO26" s="150">
        <f t="shared" si="11"/>
        <v>0</v>
      </c>
      <c r="BP26" s="150">
        <f t="shared" si="11"/>
        <v>0</v>
      </c>
      <c r="BQ26" s="150">
        <f t="shared" ref="BQ26:CF26" si="12">+IFERROR(BQ22/BQ25,0)</f>
        <v>0</v>
      </c>
      <c r="BR26" s="150">
        <f t="shared" si="12"/>
        <v>0</v>
      </c>
      <c r="BS26" s="150">
        <f t="shared" si="12"/>
        <v>0</v>
      </c>
      <c r="BT26" s="150">
        <f t="shared" si="12"/>
        <v>0</v>
      </c>
      <c r="BU26" s="150">
        <f t="shared" si="12"/>
        <v>0</v>
      </c>
      <c r="BV26" s="150">
        <f t="shared" si="12"/>
        <v>0</v>
      </c>
      <c r="BW26" s="150">
        <f t="shared" si="12"/>
        <v>0</v>
      </c>
      <c r="BX26" s="150">
        <f t="shared" si="12"/>
        <v>0</v>
      </c>
      <c r="BY26" s="150">
        <f t="shared" si="12"/>
        <v>0</v>
      </c>
      <c r="BZ26" s="150">
        <f t="shared" si="12"/>
        <v>0</v>
      </c>
      <c r="CA26" s="150">
        <f t="shared" si="12"/>
        <v>0</v>
      </c>
      <c r="CB26" s="150">
        <f t="shared" si="12"/>
        <v>0</v>
      </c>
      <c r="CC26" s="150">
        <f t="shared" si="12"/>
        <v>0</v>
      </c>
      <c r="CD26" s="150">
        <f t="shared" si="12"/>
        <v>0</v>
      </c>
      <c r="CE26" s="150">
        <f t="shared" si="12"/>
        <v>0</v>
      </c>
      <c r="CF26" s="151">
        <f t="shared" si="12"/>
        <v>0</v>
      </c>
      <c r="CG26" s="153" t="s">
        <v>39</v>
      </c>
      <c r="CH26" s="154" t="s">
        <v>84</v>
      </c>
    </row>
    <row r="29" spans="2:86" x14ac:dyDescent="0.2"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5"/>
      <c r="AS29" s="155"/>
      <c r="AT29" s="155"/>
      <c r="AU29" s="155"/>
      <c r="AV29" s="155"/>
      <c r="AW29" s="155"/>
      <c r="AX29" s="155"/>
      <c r="AY29" s="155"/>
      <c r="AZ29" s="155"/>
      <c r="BA29" s="155"/>
      <c r="BB29" s="155"/>
      <c r="BC29" s="155"/>
      <c r="BD29" s="155"/>
      <c r="BE29" s="155"/>
      <c r="BF29" s="155"/>
      <c r="BG29" s="155"/>
      <c r="BH29" s="155"/>
      <c r="BI29" s="155"/>
      <c r="BJ29" s="155"/>
      <c r="BK29" s="155"/>
      <c r="BL29" s="155"/>
    </row>
    <row r="30" spans="2:86" ht="12.75" customHeight="1" x14ac:dyDescent="0.2">
      <c r="B30" s="2" t="s">
        <v>85</v>
      </c>
      <c r="C30" s="2"/>
      <c r="D30" s="2"/>
      <c r="E30" s="2"/>
      <c r="F30" s="2"/>
      <c r="G30" s="2"/>
      <c r="H30" s="2"/>
      <c r="I30" s="2"/>
    </row>
    <row r="31" spans="2:86" ht="13.5" thickBot="1" x14ac:dyDescent="0.25"/>
    <row r="32" spans="2:86" x14ac:dyDescent="0.2">
      <c r="B32" s="4" t="s">
        <v>1</v>
      </c>
      <c r="C32" s="5"/>
      <c r="D32" s="6" t="s">
        <v>2</v>
      </c>
      <c r="E32" s="7" t="s">
        <v>3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11"/>
      <c r="Y32" s="10" t="s">
        <v>4</v>
      </c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11"/>
      <c r="AS32" s="10" t="s">
        <v>5</v>
      </c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11"/>
      <c r="BM32" s="10" t="s">
        <v>5</v>
      </c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11"/>
      <c r="CG32" s="12" t="s">
        <v>6</v>
      </c>
      <c r="CH32" s="6" t="s">
        <v>7</v>
      </c>
    </row>
    <row r="33" spans="2:86" ht="12.75" customHeight="1" x14ac:dyDescent="0.2">
      <c r="B33" s="13"/>
      <c r="C33" s="14"/>
      <c r="D33" s="15"/>
      <c r="E33" s="16" t="s">
        <v>8</v>
      </c>
      <c r="F33" s="17"/>
      <c r="G33" s="17"/>
      <c r="H33" s="17"/>
      <c r="I33" s="17" t="s">
        <v>9</v>
      </c>
      <c r="J33" s="17"/>
      <c r="K33" s="17"/>
      <c r="L33" s="17" t="s">
        <v>10</v>
      </c>
      <c r="M33" s="17" t="s">
        <v>11</v>
      </c>
      <c r="N33" s="17"/>
      <c r="O33" s="17"/>
      <c r="P33" s="17" t="s">
        <v>12</v>
      </c>
      <c r="Q33" s="17" t="s">
        <v>13</v>
      </c>
      <c r="R33" s="17"/>
      <c r="S33" s="17" t="s">
        <v>14</v>
      </c>
      <c r="T33" s="18" t="s">
        <v>15</v>
      </c>
      <c r="U33" s="19"/>
      <c r="V33" s="20" t="s">
        <v>16</v>
      </c>
      <c r="W33" s="21"/>
      <c r="X33" s="22"/>
      <c r="Y33" s="23" t="s">
        <v>8</v>
      </c>
      <c r="Z33" s="24"/>
      <c r="AA33" s="24"/>
      <c r="AB33" s="19"/>
      <c r="AC33" s="18" t="s">
        <v>9</v>
      </c>
      <c r="AD33" s="24"/>
      <c r="AE33" s="19"/>
      <c r="AF33" s="25" t="s">
        <v>10</v>
      </c>
      <c r="AG33" s="18" t="s">
        <v>11</v>
      </c>
      <c r="AH33" s="24"/>
      <c r="AI33" s="19"/>
      <c r="AJ33" s="25" t="s">
        <v>12</v>
      </c>
      <c r="AK33" s="18" t="s">
        <v>13</v>
      </c>
      <c r="AL33" s="19"/>
      <c r="AM33" s="25" t="s">
        <v>14</v>
      </c>
      <c r="AN33" s="18" t="s">
        <v>15</v>
      </c>
      <c r="AO33" s="19"/>
      <c r="AP33" s="20" t="s">
        <v>16</v>
      </c>
      <c r="AQ33" s="21"/>
      <c r="AR33" s="22"/>
      <c r="AS33" s="16" t="s">
        <v>8</v>
      </c>
      <c r="AT33" s="17"/>
      <c r="AU33" s="17"/>
      <c r="AV33" s="17"/>
      <c r="AW33" s="17" t="s">
        <v>9</v>
      </c>
      <c r="AX33" s="17"/>
      <c r="AY33" s="17"/>
      <c r="AZ33" s="17" t="s">
        <v>10</v>
      </c>
      <c r="BA33" s="17" t="s">
        <v>11</v>
      </c>
      <c r="BB33" s="17"/>
      <c r="BC33" s="17"/>
      <c r="BD33" s="17" t="s">
        <v>12</v>
      </c>
      <c r="BE33" s="17" t="s">
        <v>13</v>
      </c>
      <c r="BF33" s="17"/>
      <c r="BG33" s="17" t="s">
        <v>14</v>
      </c>
      <c r="BH33" s="18" t="s">
        <v>15</v>
      </c>
      <c r="BI33" s="19"/>
      <c r="BJ33" s="20" t="s">
        <v>16</v>
      </c>
      <c r="BK33" s="21"/>
      <c r="BL33" s="22"/>
      <c r="BM33" s="26" t="s">
        <v>8</v>
      </c>
      <c r="BN33" s="17"/>
      <c r="BO33" s="17"/>
      <c r="BP33" s="17"/>
      <c r="BQ33" s="17" t="s">
        <v>9</v>
      </c>
      <c r="BR33" s="17"/>
      <c r="BS33" s="17"/>
      <c r="BT33" s="17" t="s">
        <v>10</v>
      </c>
      <c r="BU33" s="17" t="s">
        <v>11</v>
      </c>
      <c r="BV33" s="17"/>
      <c r="BW33" s="17"/>
      <c r="BX33" s="17" t="s">
        <v>12</v>
      </c>
      <c r="BY33" s="17" t="s">
        <v>13</v>
      </c>
      <c r="BZ33" s="17"/>
      <c r="CA33" s="17" t="s">
        <v>14</v>
      </c>
      <c r="CB33" s="17" t="s">
        <v>15</v>
      </c>
      <c r="CC33" s="156" t="s">
        <v>16</v>
      </c>
      <c r="CD33" s="156"/>
      <c r="CE33" s="156"/>
      <c r="CF33" s="157"/>
      <c r="CG33" s="27"/>
      <c r="CH33" s="15"/>
    </row>
    <row r="34" spans="2:86" x14ac:dyDescent="0.2">
      <c r="B34" s="13"/>
      <c r="C34" s="14"/>
      <c r="D34" s="15"/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28"/>
      <c r="U34" s="29"/>
      <c r="V34" s="30"/>
      <c r="W34" s="31"/>
      <c r="X34" s="32"/>
      <c r="Y34" s="33"/>
      <c r="Z34" s="34"/>
      <c r="AA34" s="34"/>
      <c r="AB34" s="29"/>
      <c r="AC34" s="28"/>
      <c r="AD34" s="34"/>
      <c r="AE34" s="29"/>
      <c r="AF34" s="35"/>
      <c r="AG34" s="28"/>
      <c r="AH34" s="34"/>
      <c r="AI34" s="29"/>
      <c r="AJ34" s="35"/>
      <c r="AK34" s="28"/>
      <c r="AL34" s="29"/>
      <c r="AM34" s="35"/>
      <c r="AN34" s="28"/>
      <c r="AO34" s="29"/>
      <c r="AP34" s="30"/>
      <c r="AQ34" s="31"/>
      <c r="AR34" s="32"/>
      <c r="AS34" s="16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28"/>
      <c r="BI34" s="29"/>
      <c r="BJ34" s="30"/>
      <c r="BK34" s="31"/>
      <c r="BL34" s="32"/>
      <c r="BM34" s="26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56"/>
      <c r="CD34" s="156"/>
      <c r="CE34" s="156"/>
      <c r="CF34" s="157"/>
      <c r="CG34" s="27"/>
      <c r="CH34" s="15"/>
    </row>
    <row r="35" spans="2:86" x14ac:dyDescent="0.2">
      <c r="B35" s="13"/>
      <c r="C35" s="14"/>
      <c r="D35" s="15"/>
      <c r="E35" s="16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36"/>
      <c r="U35" s="37"/>
      <c r="V35" s="38"/>
      <c r="W35" s="39"/>
      <c r="X35" s="40"/>
      <c r="Y35" s="41"/>
      <c r="Z35" s="42"/>
      <c r="AA35" s="42"/>
      <c r="AB35" s="37"/>
      <c r="AC35" s="36"/>
      <c r="AD35" s="42"/>
      <c r="AE35" s="37"/>
      <c r="AF35" s="43"/>
      <c r="AG35" s="36"/>
      <c r="AH35" s="42"/>
      <c r="AI35" s="37"/>
      <c r="AJ35" s="43"/>
      <c r="AK35" s="36"/>
      <c r="AL35" s="37"/>
      <c r="AM35" s="43"/>
      <c r="AN35" s="36"/>
      <c r="AO35" s="37"/>
      <c r="AP35" s="38"/>
      <c r="AQ35" s="39"/>
      <c r="AR35" s="40"/>
      <c r="AS35" s="16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36"/>
      <c r="BI35" s="37"/>
      <c r="BJ35" s="38"/>
      <c r="BK35" s="39"/>
      <c r="BL35" s="40"/>
      <c r="BM35" s="26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56"/>
      <c r="CD35" s="156"/>
      <c r="CE35" s="156"/>
      <c r="CF35" s="157"/>
      <c r="CG35" s="27"/>
      <c r="CH35" s="15"/>
    </row>
    <row r="36" spans="2:86" ht="12.75" customHeight="1" x14ac:dyDescent="0.2">
      <c r="B36" s="13"/>
      <c r="C36" s="14"/>
      <c r="D36" s="15"/>
      <c r="E36" s="16" t="s">
        <v>17</v>
      </c>
      <c r="F36" s="17" t="s">
        <v>18</v>
      </c>
      <c r="G36" s="17" t="s">
        <v>19</v>
      </c>
      <c r="H36" s="17" t="s">
        <v>20</v>
      </c>
      <c r="I36" s="17" t="s">
        <v>21</v>
      </c>
      <c r="J36" s="17" t="s">
        <v>22</v>
      </c>
      <c r="K36" s="17" t="s">
        <v>23</v>
      </c>
      <c r="L36" s="17" t="s">
        <v>24</v>
      </c>
      <c r="M36" s="17" t="s">
        <v>25</v>
      </c>
      <c r="N36" s="17" t="s">
        <v>26</v>
      </c>
      <c r="O36" s="17" t="s">
        <v>27</v>
      </c>
      <c r="P36" s="17" t="s">
        <v>28</v>
      </c>
      <c r="Q36" s="17" t="s">
        <v>29</v>
      </c>
      <c r="R36" s="17" t="s">
        <v>30</v>
      </c>
      <c r="S36" s="17" t="s">
        <v>31</v>
      </c>
      <c r="T36" s="17" t="s">
        <v>32</v>
      </c>
      <c r="U36" s="17" t="s">
        <v>33</v>
      </c>
      <c r="V36" s="17" t="s">
        <v>32</v>
      </c>
      <c r="W36" s="17" t="s">
        <v>34</v>
      </c>
      <c r="X36" s="44" t="s">
        <v>35</v>
      </c>
      <c r="Y36" s="45" t="s">
        <v>17</v>
      </c>
      <c r="Z36" s="25" t="s">
        <v>18</v>
      </c>
      <c r="AA36" s="25" t="s">
        <v>19</v>
      </c>
      <c r="AB36" s="25" t="s">
        <v>20</v>
      </c>
      <c r="AC36" s="25" t="s">
        <v>21</v>
      </c>
      <c r="AD36" s="25" t="s">
        <v>22</v>
      </c>
      <c r="AE36" s="25" t="s">
        <v>36</v>
      </c>
      <c r="AF36" s="25" t="s">
        <v>24</v>
      </c>
      <c r="AG36" s="25" t="s">
        <v>25</v>
      </c>
      <c r="AH36" s="25" t="s">
        <v>26</v>
      </c>
      <c r="AI36" s="25" t="s">
        <v>27</v>
      </c>
      <c r="AJ36" s="25" t="s">
        <v>28</v>
      </c>
      <c r="AK36" s="25" t="s">
        <v>29</v>
      </c>
      <c r="AL36" s="25" t="s">
        <v>30</v>
      </c>
      <c r="AM36" s="25" t="s">
        <v>31</v>
      </c>
      <c r="AN36" s="17" t="s">
        <v>32</v>
      </c>
      <c r="AO36" s="17" t="s">
        <v>33</v>
      </c>
      <c r="AP36" s="17" t="s">
        <v>32</v>
      </c>
      <c r="AQ36" s="17" t="s">
        <v>34</v>
      </c>
      <c r="AR36" s="44" t="s">
        <v>35</v>
      </c>
      <c r="AS36" s="16" t="s">
        <v>17</v>
      </c>
      <c r="AT36" s="17" t="s">
        <v>18</v>
      </c>
      <c r="AU36" s="17" t="s">
        <v>19</v>
      </c>
      <c r="AV36" s="17" t="s">
        <v>20</v>
      </c>
      <c r="AW36" s="17" t="s">
        <v>21</v>
      </c>
      <c r="AX36" s="17" t="s">
        <v>22</v>
      </c>
      <c r="AY36" s="17" t="s">
        <v>36</v>
      </c>
      <c r="AZ36" s="17" t="s">
        <v>24</v>
      </c>
      <c r="BA36" s="17" t="s">
        <v>25</v>
      </c>
      <c r="BB36" s="17" t="s">
        <v>26</v>
      </c>
      <c r="BC36" s="17" t="s">
        <v>27</v>
      </c>
      <c r="BD36" s="17" t="s">
        <v>28</v>
      </c>
      <c r="BE36" s="17" t="s">
        <v>29</v>
      </c>
      <c r="BF36" s="17" t="s">
        <v>30</v>
      </c>
      <c r="BG36" s="17" t="s">
        <v>31</v>
      </c>
      <c r="BH36" s="17" t="s">
        <v>32</v>
      </c>
      <c r="BI36" s="17" t="s">
        <v>33</v>
      </c>
      <c r="BJ36" s="17" t="s">
        <v>32</v>
      </c>
      <c r="BK36" s="17" t="s">
        <v>34</v>
      </c>
      <c r="BL36" s="44" t="s">
        <v>35</v>
      </c>
      <c r="BM36" s="26" t="s">
        <v>17</v>
      </c>
      <c r="BN36" s="17" t="s">
        <v>18</v>
      </c>
      <c r="BO36" s="17" t="s">
        <v>19</v>
      </c>
      <c r="BP36" s="17" t="s">
        <v>20</v>
      </c>
      <c r="BQ36" s="17" t="s">
        <v>21</v>
      </c>
      <c r="BR36" s="17" t="s">
        <v>22</v>
      </c>
      <c r="BS36" s="17" t="s">
        <v>23</v>
      </c>
      <c r="BT36" s="17" t="s">
        <v>24</v>
      </c>
      <c r="BU36" s="17" t="s">
        <v>25</v>
      </c>
      <c r="BV36" s="17" t="s">
        <v>26</v>
      </c>
      <c r="BW36" s="17" t="s">
        <v>27</v>
      </c>
      <c r="BX36" s="17" t="s">
        <v>28</v>
      </c>
      <c r="BY36" s="17" t="s">
        <v>29</v>
      </c>
      <c r="BZ36" s="17" t="s">
        <v>30</v>
      </c>
      <c r="CA36" s="17" t="s">
        <v>31</v>
      </c>
      <c r="CB36" s="17" t="s">
        <v>86</v>
      </c>
      <c r="CC36" s="17" t="s">
        <v>87</v>
      </c>
      <c r="CD36" s="17" t="s">
        <v>88</v>
      </c>
      <c r="CE36" s="17" t="s">
        <v>89</v>
      </c>
      <c r="CF36" s="44" t="s">
        <v>90</v>
      </c>
      <c r="CG36" s="27"/>
      <c r="CH36" s="15"/>
    </row>
    <row r="37" spans="2:86" ht="13.5" thickBot="1" x14ac:dyDescent="0.25">
      <c r="B37" s="46"/>
      <c r="C37" s="47"/>
      <c r="D37" s="15"/>
      <c r="E37" s="19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48"/>
      <c r="Y37" s="49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25"/>
      <c r="AO37" s="25"/>
      <c r="AP37" s="25"/>
      <c r="AQ37" s="25"/>
      <c r="AR37" s="48"/>
      <c r="AS37" s="51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25"/>
      <c r="BI37" s="25"/>
      <c r="BJ37" s="25"/>
      <c r="BK37" s="25"/>
      <c r="BL37" s="48"/>
      <c r="BM37" s="53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2"/>
      <c r="CA37" s="52"/>
      <c r="CB37" s="52"/>
      <c r="CC37" s="52"/>
      <c r="CD37" s="52"/>
      <c r="CE37" s="52"/>
      <c r="CF37" s="158"/>
      <c r="CG37" s="27"/>
      <c r="CH37" s="54"/>
    </row>
    <row r="38" spans="2:86" x14ac:dyDescent="0.2">
      <c r="B38" s="159" t="s">
        <v>37</v>
      </c>
      <c r="C38" s="160" t="s">
        <v>38</v>
      </c>
      <c r="D38" s="57">
        <f>+SUM(D40:D44)</f>
        <v>5451369.2999999989</v>
      </c>
      <c r="E38" s="58">
        <f t="shared" ref="E38:X38" si="13">+SUM(E40:E45)</f>
        <v>4329731.8451913418</v>
      </c>
      <c r="F38" s="58">
        <f t="shared" si="13"/>
        <v>0</v>
      </c>
      <c r="G38" s="58">
        <f t="shared" si="13"/>
        <v>18118.27</v>
      </c>
      <c r="H38" s="58">
        <f t="shared" si="13"/>
        <v>0</v>
      </c>
      <c r="I38" s="58">
        <f t="shared" si="13"/>
        <v>515869.58480865869</v>
      </c>
      <c r="J38" s="58">
        <f t="shared" si="13"/>
        <v>0</v>
      </c>
      <c r="K38" s="58">
        <f t="shared" si="13"/>
        <v>0</v>
      </c>
      <c r="L38" s="58">
        <f t="shared" si="13"/>
        <v>74241.52</v>
      </c>
      <c r="M38" s="58">
        <f t="shared" si="13"/>
        <v>183676.88999999998</v>
      </c>
      <c r="N38" s="58">
        <f t="shared" si="13"/>
        <v>0</v>
      </c>
      <c r="O38" s="58">
        <f t="shared" si="13"/>
        <v>47752.560000000005</v>
      </c>
      <c r="P38" s="58">
        <f t="shared" si="13"/>
        <v>2866.02</v>
      </c>
      <c r="Q38" s="58">
        <f t="shared" si="13"/>
        <v>218760.13999999998</v>
      </c>
      <c r="R38" s="58">
        <f t="shared" si="13"/>
        <v>0</v>
      </c>
      <c r="S38" s="58">
        <f t="shared" si="13"/>
        <v>0</v>
      </c>
      <c r="T38" s="58">
        <f t="shared" si="13"/>
        <v>0</v>
      </c>
      <c r="U38" s="58">
        <f t="shared" si="13"/>
        <v>0</v>
      </c>
      <c r="V38" s="58">
        <f t="shared" si="13"/>
        <v>0</v>
      </c>
      <c r="W38" s="58">
        <f t="shared" si="13"/>
        <v>0</v>
      </c>
      <c r="X38" s="58">
        <f t="shared" si="13"/>
        <v>60352.469999999994</v>
      </c>
      <c r="Y38" s="58">
        <v>3098177.3961114879</v>
      </c>
      <c r="Z38" s="58">
        <v>0</v>
      </c>
      <c r="AA38" s="58">
        <v>18118.27</v>
      </c>
      <c r="AB38" s="58">
        <v>0</v>
      </c>
      <c r="AC38" s="58">
        <v>475384.223888512</v>
      </c>
      <c r="AD38" s="58">
        <v>0</v>
      </c>
      <c r="AE38" s="58">
        <v>0</v>
      </c>
      <c r="AF38" s="58">
        <v>70954.13</v>
      </c>
      <c r="AG38" s="58">
        <v>181875.34</v>
      </c>
      <c r="AH38" s="58">
        <v>0</v>
      </c>
      <c r="AI38" s="58">
        <v>47358.16</v>
      </c>
      <c r="AJ38" s="58">
        <v>2866.02</v>
      </c>
      <c r="AK38" s="58">
        <v>216913.58</v>
      </c>
      <c r="AL38" s="58">
        <v>0</v>
      </c>
      <c r="AM38" s="58">
        <v>0</v>
      </c>
      <c r="AN38" s="58">
        <v>0</v>
      </c>
      <c r="AO38" s="58">
        <v>0</v>
      </c>
      <c r="AP38" s="58">
        <v>0</v>
      </c>
      <c r="AQ38" s="58">
        <v>0</v>
      </c>
      <c r="AR38" s="58">
        <v>60352.469999999994</v>
      </c>
      <c r="AS38" s="161">
        <v>267820.26907985343</v>
      </c>
      <c r="AT38" s="162">
        <v>0</v>
      </c>
      <c r="AU38" s="162">
        <v>0</v>
      </c>
      <c r="AV38" s="162">
        <v>0</v>
      </c>
      <c r="AW38" s="162">
        <v>40485.360920146595</v>
      </c>
      <c r="AX38" s="162">
        <v>0</v>
      </c>
      <c r="AY38" s="162">
        <v>0</v>
      </c>
      <c r="AZ38" s="162">
        <v>3287.39</v>
      </c>
      <c r="BA38" s="162">
        <v>1801.55</v>
      </c>
      <c r="BB38" s="162">
        <v>0</v>
      </c>
      <c r="BC38" s="162">
        <v>394.4</v>
      </c>
      <c r="BD38" s="162">
        <v>0</v>
      </c>
      <c r="BE38" s="162">
        <v>1846.56</v>
      </c>
      <c r="BF38" s="162">
        <v>0</v>
      </c>
      <c r="BG38" s="162">
        <v>0</v>
      </c>
      <c r="BH38" s="162">
        <v>0</v>
      </c>
      <c r="BI38" s="162">
        <v>0</v>
      </c>
      <c r="BJ38" s="162">
        <v>0</v>
      </c>
      <c r="BK38" s="162">
        <v>0</v>
      </c>
      <c r="BL38" s="163">
        <v>0</v>
      </c>
      <c r="BM38" s="161">
        <v>0</v>
      </c>
      <c r="BN38" s="162">
        <v>0</v>
      </c>
      <c r="BO38" s="162">
        <v>0</v>
      </c>
      <c r="BP38" s="162">
        <v>0</v>
      </c>
      <c r="BQ38" s="162">
        <v>0</v>
      </c>
      <c r="BR38" s="162">
        <v>0</v>
      </c>
      <c r="BS38" s="162">
        <v>0</v>
      </c>
      <c r="BT38" s="162">
        <v>0</v>
      </c>
      <c r="BU38" s="162">
        <v>0</v>
      </c>
      <c r="BV38" s="162">
        <v>0</v>
      </c>
      <c r="BW38" s="162">
        <v>0</v>
      </c>
      <c r="BX38" s="162">
        <v>0</v>
      </c>
      <c r="BY38" s="162">
        <v>0</v>
      </c>
      <c r="BZ38" s="162">
        <v>0</v>
      </c>
      <c r="CA38" s="162">
        <v>0</v>
      </c>
      <c r="CB38" s="162">
        <v>0</v>
      </c>
      <c r="CC38" s="162">
        <v>0</v>
      </c>
      <c r="CD38" s="162">
        <v>0</v>
      </c>
      <c r="CE38" s="162">
        <v>0</v>
      </c>
      <c r="CF38" s="163">
        <v>0</v>
      </c>
      <c r="CG38" s="164" t="s">
        <v>39</v>
      </c>
      <c r="CH38" s="165" t="s">
        <v>40</v>
      </c>
    </row>
    <row r="39" spans="2:86" x14ac:dyDescent="0.2">
      <c r="B39" s="64"/>
      <c r="C39" s="65" t="s">
        <v>41</v>
      </c>
      <c r="D39" s="66">
        <f t="shared" ref="D39:D46" si="14">+SUM(E39:X39,CG39)</f>
        <v>0</v>
      </c>
      <c r="E39" s="67">
        <v>0</v>
      </c>
      <c r="F39" s="68">
        <v>0</v>
      </c>
      <c r="G39" s="68">
        <v>0</v>
      </c>
      <c r="H39" s="68">
        <v>0</v>
      </c>
      <c r="I39" s="68">
        <v>0</v>
      </c>
      <c r="J39" s="68">
        <v>0</v>
      </c>
      <c r="K39" s="68">
        <v>0</v>
      </c>
      <c r="L39" s="68">
        <v>0</v>
      </c>
      <c r="M39" s="68">
        <v>0</v>
      </c>
      <c r="N39" s="68">
        <v>0</v>
      </c>
      <c r="O39" s="68">
        <v>0</v>
      </c>
      <c r="P39" s="68">
        <v>0</v>
      </c>
      <c r="Q39" s="68">
        <v>0</v>
      </c>
      <c r="R39" s="68">
        <v>0</v>
      </c>
      <c r="S39" s="68">
        <v>0</v>
      </c>
      <c r="T39" s="68">
        <v>0</v>
      </c>
      <c r="U39" s="68">
        <v>0</v>
      </c>
      <c r="V39" s="68">
        <v>0</v>
      </c>
      <c r="W39" s="68">
        <v>0</v>
      </c>
      <c r="X39" s="71">
        <v>0</v>
      </c>
      <c r="Y39" s="166">
        <v>0</v>
      </c>
      <c r="Z39" s="167">
        <v>0</v>
      </c>
      <c r="AA39" s="167">
        <v>0</v>
      </c>
      <c r="AB39" s="167">
        <v>0</v>
      </c>
      <c r="AC39" s="167">
        <v>0</v>
      </c>
      <c r="AD39" s="167">
        <v>0</v>
      </c>
      <c r="AE39" s="167">
        <v>0</v>
      </c>
      <c r="AF39" s="167">
        <v>0</v>
      </c>
      <c r="AG39" s="167">
        <v>0</v>
      </c>
      <c r="AH39" s="167">
        <v>0</v>
      </c>
      <c r="AI39" s="167">
        <v>0</v>
      </c>
      <c r="AJ39" s="167">
        <v>0</v>
      </c>
      <c r="AK39" s="167">
        <v>0</v>
      </c>
      <c r="AL39" s="167">
        <v>0</v>
      </c>
      <c r="AM39" s="167">
        <v>0</v>
      </c>
      <c r="AN39" s="167">
        <v>0</v>
      </c>
      <c r="AO39" s="167">
        <v>0</v>
      </c>
      <c r="AP39" s="167">
        <v>0</v>
      </c>
      <c r="AQ39" s="167">
        <v>0</v>
      </c>
      <c r="AR39" s="168">
        <v>0</v>
      </c>
      <c r="AS39" s="70">
        <v>0</v>
      </c>
      <c r="AT39" s="68">
        <v>0</v>
      </c>
      <c r="AU39" s="68">
        <v>0</v>
      </c>
      <c r="AV39" s="68">
        <v>0</v>
      </c>
      <c r="AW39" s="68">
        <v>0</v>
      </c>
      <c r="AX39" s="68">
        <v>0</v>
      </c>
      <c r="AY39" s="68">
        <v>0</v>
      </c>
      <c r="AZ39" s="68">
        <v>0</v>
      </c>
      <c r="BA39" s="68">
        <v>0</v>
      </c>
      <c r="BB39" s="68">
        <v>0</v>
      </c>
      <c r="BC39" s="68">
        <v>0</v>
      </c>
      <c r="BD39" s="68">
        <v>0</v>
      </c>
      <c r="BE39" s="68">
        <v>0</v>
      </c>
      <c r="BF39" s="68">
        <v>0</v>
      </c>
      <c r="BG39" s="68">
        <v>0</v>
      </c>
      <c r="BH39" s="68">
        <v>0</v>
      </c>
      <c r="BI39" s="68">
        <v>0</v>
      </c>
      <c r="BJ39" s="68">
        <v>0</v>
      </c>
      <c r="BK39" s="68">
        <v>0</v>
      </c>
      <c r="BL39" s="71">
        <v>0</v>
      </c>
      <c r="BM39" s="70"/>
      <c r="BN39" s="68">
        <v>0</v>
      </c>
      <c r="BO39" s="68"/>
      <c r="BP39" s="68">
        <v>0</v>
      </c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68">
        <v>0</v>
      </c>
      <c r="CC39" s="68"/>
      <c r="CD39" s="68"/>
      <c r="CE39" s="68"/>
      <c r="CF39" s="71"/>
      <c r="CG39" s="72"/>
      <c r="CH39" s="73"/>
    </row>
    <row r="40" spans="2:86" x14ac:dyDescent="0.2">
      <c r="B40" s="169" t="s">
        <v>42</v>
      </c>
      <c r="C40" s="170" t="s">
        <v>91</v>
      </c>
      <c r="D40" s="66">
        <f t="shared" si="14"/>
        <v>4420091.7699999996</v>
      </c>
      <c r="E40" s="171">
        <v>2745338.12</v>
      </c>
      <c r="F40" s="168">
        <v>0</v>
      </c>
      <c r="G40" s="168">
        <v>18118.27</v>
      </c>
      <c r="H40" s="168">
        <v>0</v>
      </c>
      <c r="I40" s="168">
        <v>1129338.25</v>
      </c>
      <c r="J40" s="168">
        <v>0</v>
      </c>
      <c r="K40" s="168">
        <v>0</v>
      </c>
      <c r="L40" s="168">
        <v>74241.52</v>
      </c>
      <c r="M40" s="168">
        <v>183676.88999999998</v>
      </c>
      <c r="N40" s="168">
        <v>0</v>
      </c>
      <c r="O40" s="168">
        <v>47752.560000000005</v>
      </c>
      <c r="P40" s="168">
        <v>2866.02</v>
      </c>
      <c r="Q40" s="168">
        <v>218760.13999999998</v>
      </c>
      <c r="R40" s="168">
        <v>0</v>
      </c>
      <c r="S40" s="168">
        <v>0</v>
      </c>
      <c r="T40" s="168">
        <v>0</v>
      </c>
      <c r="U40" s="168">
        <v>0</v>
      </c>
      <c r="V40" s="168">
        <v>0</v>
      </c>
      <c r="W40" s="168">
        <v>0</v>
      </c>
      <c r="X40" s="172">
        <v>0</v>
      </c>
      <c r="Y40" s="173">
        <v>2526367.67</v>
      </c>
      <c r="Z40" s="168">
        <v>0</v>
      </c>
      <c r="AA40" s="168">
        <v>18118.27</v>
      </c>
      <c r="AB40" s="168">
        <v>0</v>
      </c>
      <c r="AC40" s="168">
        <v>1040003.07</v>
      </c>
      <c r="AD40" s="168">
        <v>0</v>
      </c>
      <c r="AE40" s="168">
        <v>0</v>
      </c>
      <c r="AF40" s="168">
        <v>70954.13</v>
      </c>
      <c r="AG40" s="168">
        <v>181875.34</v>
      </c>
      <c r="AH40" s="168">
        <v>0</v>
      </c>
      <c r="AI40" s="168">
        <v>47358.16</v>
      </c>
      <c r="AJ40" s="168">
        <v>2866.02</v>
      </c>
      <c r="AK40" s="168">
        <v>216913.58</v>
      </c>
      <c r="AL40" s="168">
        <v>0</v>
      </c>
      <c r="AM40" s="168">
        <v>0</v>
      </c>
      <c r="AN40" s="168">
        <v>0</v>
      </c>
      <c r="AO40" s="168">
        <v>0</v>
      </c>
      <c r="AP40" s="168">
        <v>0</v>
      </c>
      <c r="AQ40" s="168">
        <v>0</v>
      </c>
      <c r="AR40" s="168">
        <v>0</v>
      </c>
      <c r="AS40" s="173">
        <v>218970.45</v>
      </c>
      <c r="AT40" s="168">
        <v>0</v>
      </c>
      <c r="AU40" s="168">
        <v>0</v>
      </c>
      <c r="AV40" s="168">
        <v>0</v>
      </c>
      <c r="AW40" s="168">
        <v>89335.18</v>
      </c>
      <c r="AX40" s="168">
        <v>0</v>
      </c>
      <c r="AY40" s="168">
        <v>0</v>
      </c>
      <c r="AZ40" s="168">
        <v>3287.39</v>
      </c>
      <c r="BA40" s="168">
        <v>1801.55</v>
      </c>
      <c r="BB40" s="168">
        <v>0</v>
      </c>
      <c r="BC40" s="168">
        <v>394.4</v>
      </c>
      <c r="BD40" s="168">
        <v>0</v>
      </c>
      <c r="BE40" s="168">
        <v>1846.56</v>
      </c>
      <c r="BF40" s="168">
        <v>0</v>
      </c>
      <c r="BG40" s="168">
        <v>0</v>
      </c>
      <c r="BH40" s="168">
        <v>0</v>
      </c>
      <c r="BI40" s="168">
        <v>0</v>
      </c>
      <c r="BJ40" s="168">
        <v>0</v>
      </c>
      <c r="BK40" s="168">
        <v>0</v>
      </c>
      <c r="BL40" s="172">
        <v>0</v>
      </c>
      <c r="BM40" s="173">
        <v>0</v>
      </c>
      <c r="BN40" s="168">
        <v>0</v>
      </c>
      <c r="BO40" s="168">
        <v>0</v>
      </c>
      <c r="BP40" s="168">
        <v>0</v>
      </c>
      <c r="BQ40" s="168">
        <v>0</v>
      </c>
      <c r="BR40" s="168">
        <v>0</v>
      </c>
      <c r="BS40" s="168">
        <v>0</v>
      </c>
      <c r="BT40" s="168">
        <v>0</v>
      </c>
      <c r="BU40" s="168">
        <v>0</v>
      </c>
      <c r="BV40" s="168">
        <v>0</v>
      </c>
      <c r="BW40" s="168">
        <v>0</v>
      </c>
      <c r="BX40" s="168">
        <v>0</v>
      </c>
      <c r="BY40" s="168">
        <v>0</v>
      </c>
      <c r="BZ40" s="168">
        <v>0</v>
      </c>
      <c r="CA40" s="168">
        <v>0</v>
      </c>
      <c r="CB40" s="168">
        <v>0</v>
      </c>
      <c r="CC40" s="168">
        <v>0</v>
      </c>
      <c r="CD40" s="168">
        <v>0</v>
      </c>
      <c r="CE40" s="168">
        <v>0</v>
      </c>
      <c r="CF40" s="172">
        <v>0</v>
      </c>
      <c r="CG40" s="174" t="s">
        <v>39</v>
      </c>
      <c r="CH40" s="175" t="s">
        <v>44</v>
      </c>
    </row>
    <row r="41" spans="2:86" ht="14.25" x14ac:dyDescent="0.2">
      <c r="B41" s="64" t="s">
        <v>45</v>
      </c>
      <c r="C41" s="65" t="s">
        <v>46</v>
      </c>
      <c r="D41" s="66">
        <f t="shared" si="14"/>
        <v>963734.18</v>
      </c>
      <c r="E41" s="171">
        <v>963734.18</v>
      </c>
      <c r="F41" s="168">
        <v>0</v>
      </c>
      <c r="G41" s="168">
        <v>0</v>
      </c>
      <c r="H41" s="168">
        <v>0</v>
      </c>
      <c r="I41" s="168">
        <v>0</v>
      </c>
      <c r="J41" s="168">
        <v>0</v>
      </c>
      <c r="K41" s="168">
        <v>0</v>
      </c>
      <c r="L41" s="168">
        <v>0</v>
      </c>
      <c r="M41" s="168">
        <v>0</v>
      </c>
      <c r="N41" s="168">
        <v>0</v>
      </c>
      <c r="O41" s="168">
        <v>0</v>
      </c>
      <c r="P41" s="168">
        <v>0</v>
      </c>
      <c r="Q41" s="168">
        <v>0</v>
      </c>
      <c r="R41" s="168">
        <v>0</v>
      </c>
      <c r="S41" s="168">
        <v>0</v>
      </c>
      <c r="T41" s="168">
        <v>0</v>
      </c>
      <c r="U41" s="168">
        <v>0</v>
      </c>
      <c r="V41" s="168">
        <v>0</v>
      </c>
      <c r="W41" s="168">
        <v>0</v>
      </c>
      <c r="X41" s="172">
        <v>0</v>
      </c>
      <c r="Y41" s="173">
        <v>963734.18</v>
      </c>
      <c r="Z41" s="168">
        <v>0</v>
      </c>
      <c r="AA41" s="168">
        <v>0</v>
      </c>
      <c r="AB41" s="168">
        <v>0</v>
      </c>
      <c r="AC41" s="168">
        <v>0</v>
      </c>
      <c r="AD41" s="168">
        <v>0</v>
      </c>
      <c r="AE41" s="168">
        <v>0</v>
      </c>
      <c r="AF41" s="168">
        <v>0</v>
      </c>
      <c r="AG41" s="168">
        <v>0</v>
      </c>
      <c r="AH41" s="168">
        <v>0</v>
      </c>
      <c r="AI41" s="168">
        <v>0</v>
      </c>
      <c r="AJ41" s="168">
        <v>0</v>
      </c>
      <c r="AK41" s="168">
        <v>0</v>
      </c>
      <c r="AL41" s="168">
        <v>0</v>
      </c>
      <c r="AM41" s="168">
        <v>0</v>
      </c>
      <c r="AN41" s="168">
        <v>0</v>
      </c>
      <c r="AO41" s="168">
        <v>0</v>
      </c>
      <c r="AP41" s="168">
        <v>0</v>
      </c>
      <c r="AQ41" s="168">
        <v>0</v>
      </c>
      <c r="AR41" s="168">
        <v>0</v>
      </c>
      <c r="AS41" s="173">
        <v>0</v>
      </c>
      <c r="AT41" s="168">
        <v>0</v>
      </c>
      <c r="AU41" s="168">
        <v>0</v>
      </c>
      <c r="AV41" s="168">
        <v>0</v>
      </c>
      <c r="AW41" s="168">
        <v>0</v>
      </c>
      <c r="AX41" s="168">
        <v>0</v>
      </c>
      <c r="AY41" s="168">
        <v>0</v>
      </c>
      <c r="AZ41" s="168">
        <v>0</v>
      </c>
      <c r="BA41" s="168">
        <v>0</v>
      </c>
      <c r="BB41" s="168">
        <v>0</v>
      </c>
      <c r="BC41" s="168">
        <v>0</v>
      </c>
      <c r="BD41" s="168">
        <v>0</v>
      </c>
      <c r="BE41" s="168">
        <v>0</v>
      </c>
      <c r="BF41" s="168">
        <v>0</v>
      </c>
      <c r="BG41" s="168">
        <v>0</v>
      </c>
      <c r="BH41" s="168">
        <v>0</v>
      </c>
      <c r="BI41" s="168">
        <v>0</v>
      </c>
      <c r="BJ41" s="168">
        <v>0</v>
      </c>
      <c r="BK41" s="168">
        <v>0</v>
      </c>
      <c r="BL41" s="172">
        <v>0</v>
      </c>
      <c r="BM41" s="173"/>
      <c r="BN41" s="168"/>
      <c r="BO41" s="168"/>
      <c r="BP41" s="168"/>
      <c r="BQ41" s="168"/>
      <c r="BR41" s="168"/>
      <c r="BS41" s="168"/>
      <c r="BT41" s="168"/>
      <c r="BU41" s="168"/>
      <c r="BV41" s="168"/>
      <c r="BW41" s="168"/>
      <c r="BX41" s="168"/>
      <c r="BY41" s="168"/>
      <c r="BZ41" s="168"/>
      <c r="CA41" s="168"/>
      <c r="CB41" s="168"/>
      <c r="CC41" s="168"/>
      <c r="CD41" s="168"/>
      <c r="CE41" s="168"/>
      <c r="CF41" s="172"/>
      <c r="CG41" s="174"/>
      <c r="CH41" s="175"/>
    </row>
    <row r="42" spans="2:86" ht="14.25" x14ac:dyDescent="0.2">
      <c r="B42" s="64" t="s">
        <v>47</v>
      </c>
      <c r="C42" s="65" t="s">
        <v>48</v>
      </c>
      <c r="D42" s="66">
        <f t="shared" si="14"/>
        <v>0</v>
      </c>
      <c r="E42" s="171">
        <v>0</v>
      </c>
      <c r="F42" s="168">
        <v>0</v>
      </c>
      <c r="G42" s="168">
        <v>0</v>
      </c>
      <c r="H42" s="168">
        <v>0</v>
      </c>
      <c r="I42" s="168">
        <v>0</v>
      </c>
      <c r="J42" s="168">
        <v>0</v>
      </c>
      <c r="K42" s="168">
        <v>0</v>
      </c>
      <c r="L42" s="168">
        <v>0</v>
      </c>
      <c r="M42" s="168">
        <v>0</v>
      </c>
      <c r="N42" s="168">
        <v>0</v>
      </c>
      <c r="O42" s="168">
        <v>0</v>
      </c>
      <c r="P42" s="168">
        <v>0</v>
      </c>
      <c r="Q42" s="168">
        <v>0</v>
      </c>
      <c r="R42" s="168">
        <v>0</v>
      </c>
      <c r="S42" s="168">
        <v>0</v>
      </c>
      <c r="T42" s="168">
        <v>0</v>
      </c>
      <c r="U42" s="168">
        <v>0</v>
      </c>
      <c r="V42" s="168">
        <v>0</v>
      </c>
      <c r="W42" s="168">
        <v>0</v>
      </c>
      <c r="X42" s="172">
        <v>0</v>
      </c>
      <c r="Y42" s="173">
        <v>0</v>
      </c>
      <c r="Z42" s="168">
        <v>0</v>
      </c>
      <c r="AA42" s="168">
        <v>0</v>
      </c>
      <c r="AB42" s="168">
        <v>0</v>
      </c>
      <c r="AC42" s="168">
        <v>0</v>
      </c>
      <c r="AD42" s="168">
        <v>0</v>
      </c>
      <c r="AE42" s="168">
        <v>0</v>
      </c>
      <c r="AF42" s="168">
        <v>0</v>
      </c>
      <c r="AG42" s="168">
        <v>0</v>
      </c>
      <c r="AH42" s="168">
        <v>0</v>
      </c>
      <c r="AI42" s="168">
        <v>0</v>
      </c>
      <c r="AJ42" s="168">
        <v>0</v>
      </c>
      <c r="AK42" s="168">
        <v>0</v>
      </c>
      <c r="AL42" s="168">
        <v>0</v>
      </c>
      <c r="AM42" s="168">
        <v>0</v>
      </c>
      <c r="AN42" s="168">
        <v>0</v>
      </c>
      <c r="AO42" s="168">
        <v>0</v>
      </c>
      <c r="AP42" s="168">
        <v>0</v>
      </c>
      <c r="AQ42" s="168">
        <v>0</v>
      </c>
      <c r="AR42" s="168">
        <v>0</v>
      </c>
      <c r="AS42" s="173">
        <v>0</v>
      </c>
      <c r="AT42" s="168">
        <v>0</v>
      </c>
      <c r="AU42" s="168">
        <v>0</v>
      </c>
      <c r="AV42" s="168">
        <v>0</v>
      </c>
      <c r="AW42" s="168">
        <v>0</v>
      </c>
      <c r="AX42" s="168">
        <v>0</v>
      </c>
      <c r="AY42" s="168">
        <v>0</v>
      </c>
      <c r="AZ42" s="168">
        <v>0</v>
      </c>
      <c r="BA42" s="168">
        <v>0</v>
      </c>
      <c r="BB42" s="168">
        <v>0</v>
      </c>
      <c r="BC42" s="168">
        <v>0</v>
      </c>
      <c r="BD42" s="168">
        <v>0</v>
      </c>
      <c r="BE42" s="168">
        <v>0</v>
      </c>
      <c r="BF42" s="168">
        <v>0</v>
      </c>
      <c r="BG42" s="168">
        <v>0</v>
      </c>
      <c r="BH42" s="168">
        <v>0</v>
      </c>
      <c r="BI42" s="168">
        <v>0</v>
      </c>
      <c r="BJ42" s="168">
        <v>0</v>
      </c>
      <c r="BK42" s="168">
        <v>0</v>
      </c>
      <c r="BL42" s="172">
        <v>0</v>
      </c>
      <c r="BM42" s="173"/>
      <c r="BN42" s="168"/>
      <c r="BO42" s="168"/>
      <c r="BP42" s="168"/>
      <c r="BQ42" s="168"/>
      <c r="BR42" s="168"/>
      <c r="BS42" s="168"/>
      <c r="BT42" s="168"/>
      <c r="BU42" s="168"/>
      <c r="BV42" s="168"/>
      <c r="BW42" s="168"/>
      <c r="BX42" s="168"/>
      <c r="BY42" s="168"/>
      <c r="BZ42" s="168"/>
      <c r="CA42" s="168"/>
      <c r="CB42" s="168"/>
      <c r="CC42" s="168"/>
      <c r="CD42" s="168"/>
      <c r="CE42" s="168"/>
      <c r="CF42" s="172"/>
      <c r="CG42" s="174"/>
      <c r="CH42" s="175"/>
    </row>
    <row r="43" spans="2:86" x14ac:dyDescent="0.2">
      <c r="B43" s="169" t="s">
        <v>49</v>
      </c>
      <c r="C43" s="170" t="s">
        <v>50</v>
      </c>
      <c r="D43" s="66">
        <f t="shared" si="14"/>
        <v>14381.76</v>
      </c>
      <c r="E43" s="171">
        <v>7190.88</v>
      </c>
      <c r="F43" s="168">
        <v>0</v>
      </c>
      <c r="G43" s="168">
        <v>0</v>
      </c>
      <c r="H43" s="168">
        <v>0</v>
      </c>
      <c r="I43" s="168">
        <v>0</v>
      </c>
      <c r="J43" s="168">
        <v>0</v>
      </c>
      <c r="K43" s="168">
        <v>0</v>
      </c>
      <c r="L43" s="168">
        <v>0</v>
      </c>
      <c r="M43" s="168">
        <v>0</v>
      </c>
      <c r="N43" s="168">
        <v>0</v>
      </c>
      <c r="O43" s="168">
        <v>0</v>
      </c>
      <c r="P43" s="168">
        <v>0</v>
      </c>
      <c r="Q43" s="168">
        <v>0</v>
      </c>
      <c r="R43" s="168">
        <v>0</v>
      </c>
      <c r="S43" s="168">
        <v>0</v>
      </c>
      <c r="T43" s="168">
        <v>0</v>
      </c>
      <c r="U43" s="168">
        <v>0</v>
      </c>
      <c r="V43" s="168">
        <v>0</v>
      </c>
      <c r="W43" s="168">
        <v>0</v>
      </c>
      <c r="X43" s="172">
        <v>7190.88</v>
      </c>
      <c r="Y43" s="173">
        <v>7190.88</v>
      </c>
      <c r="Z43" s="168">
        <v>0</v>
      </c>
      <c r="AA43" s="168">
        <v>0</v>
      </c>
      <c r="AB43" s="168">
        <v>0</v>
      </c>
      <c r="AC43" s="168">
        <v>0</v>
      </c>
      <c r="AD43" s="168">
        <v>0</v>
      </c>
      <c r="AE43" s="168">
        <v>0</v>
      </c>
      <c r="AF43" s="168">
        <v>0</v>
      </c>
      <c r="AG43" s="168">
        <v>0</v>
      </c>
      <c r="AH43" s="168">
        <v>0</v>
      </c>
      <c r="AI43" s="168">
        <v>0</v>
      </c>
      <c r="AJ43" s="168">
        <v>0</v>
      </c>
      <c r="AK43" s="168">
        <v>0</v>
      </c>
      <c r="AL43" s="168">
        <v>0</v>
      </c>
      <c r="AM43" s="168">
        <v>0</v>
      </c>
      <c r="AN43" s="168">
        <v>0</v>
      </c>
      <c r="AO43" s="168">
        <v>0</v>
      </c>
      <c r="AP43" s="168">
        <v>0</v>
      </c>
      <c r="AQ43" s="168">
        <v>0</v>
      </c>
      <c r="AR43" s="168">
        <v>7190.88</v>
      </c>
      <c r="AS43" s="173">
        <v>0</v>
      </c>
      <c r="AT43" s="168">
        <v>0</v>
      </c>
      <c r="AU43" s="168">
        <v>0</v>
      </c>
      <c r="AV43" s="168">
        <v>0</v>
      </c>
      <c r="AW43" s="168">
        <v>0</v>
      </c>
      <c r="AX43" s="168">
        <v>0</v>
      </c>
      <c r="AY43" s="168">
        <v>0</v>
      </c>
      <c r="AZ43" s="168">
        <v>0</v>
      </c>
      <c r="BA43" s="168">
        <v>0</v>
      </c>
      <c r="BB43" s="168">
        <v>0</v>
      </c>
      <c r="BC43" s="168">
        <v>0</v>
      </c>
      <c r="BD43" s="168">
        <v>0</v>
      </c>
      <c r="BE43" s="168">
        <v>0</v>
      </c>
      <c r="BF43" s="168">
        <v>0</v>
      </c>
      <c r="BG43" s="168">
        <v>0</v>
      </c>
      <c r="BH43" s="168">
        <v>0</v>
      </c>
      <c r="BI43" s="168">
        <v>0</v>
      </c>
      <c r="BJ43" s="168">
        <v>0</v>
      </c>
      <c r="BK43" s="168">
        <v>0</v>
      </c>
      <c r="BL43" s="172">
        <v>0</v>
      </c>
      <c r="BM43" s="173">
        <v>0</v>
      </c>
      <c r="BN43" s="168">
        <v>0</v>
      </c>
      <c r="BO43" s="168">
        <v>0</v>
      </c>
      <c r="BP43" s="168">
        <v>0</v>
      </c>
      <c r="BQ43" s="168">
        <v>0</v>
      </c>
      <c r="BR43" s="168">
        <v>0</v>
      </c>
      <c r="BS43" s="168">
        <v>0</v>
      </c>
      <c r="BT43" s="168">
        <v>0</v>
      </c>
      <c r="BU43" s="168">
        <v>0</v>
      </c>
      <c r="BV43" s="168">
        <v>0</v>
      </c>
      <c r="BW43" s="168">
        <v>0</v>
      </c>
      <c r="BX43" s="168">
        <v>0</v>
      </c>
      <c r="BY43" s="168">
        <v>0</v>
      </c>
      <c r="BZ43" s="168">
        <v>0</v>
      </c>
      <c r="CA43" s="168">
        <v>0</v>
      </c>
      <c r="CB43" s="168">
        <v>0</v>
      </c>
      <c r="CC43" s="168">
        <v>0</v>
      </c>
      <c r="CD43" s="168">
        <v>0</v>
      </c>
      <c r="CE43" s="168">
        <v>0</v>
      </c>
      <c r="CF43" s="172">
        <v>0</v>
      </c>
      <c r="CG43" s="174" t="s">
        <v>39</v>
      </c>
      <c r="CH43" s="175" t="s">
        <v>51</v>
      </c>
    </row>
    <row r="44" spans="2:86" x14ac:dyDescent="0.2">
      <c r="B44" s="169" t="s">
        <v>52</v>
      </c>
      <c r="C44" s="170" t="s">
        <v>53</v>
      </c>
      <c r="D44" s="66">
        <f t="shared" si="14"/>
        <v>53161.59</v>
      </c>
      <c r="E44" s="171">
        <v>0</v>
      </c>
      <c r="F44" s="168">
        <v>0</v>
      </c>
      <c r="G44" s="168">
        <v>0</v>
      </c>
      <c r="H44" s="168">
        <v>0</v>
      </c>
      <c r="I44" s="168">
        <v>0</v>
      </c>
      <c r="J44" s="168">
        <v>0</v>
      </c>
      <c r="K44" s="168">
        <v>0</v>
      </c>
      <c r="L44" s="168">
        <v>0</v>
      </c>
      <c r="M44" s="168">
        <v>0</v>
      </c>
      <c r="N44" s="168">
        <v>0</v>
      </c>
      <c r="O44" s="168">
        <v>0</v>
      </c>
      <c r="P44" s="168">
        <v>0</v>
      </c>
      <c r="Q44" s="168">
        <v>0</v>
      </c>
      <c r="R44" s="168">
        <v>0</v>
      </c>
      <c r="S44" s="168">
        <v>0</v>
      </c>
      <c r="T44" s="168">
        <v>0</v>
      </c>
      <c r="U44" s="168">
        <v>0</v>
      </c>
      <c r="V44" s="168">
        <v>0</v>
      </c>
      <c r="W44" s="168">
        <v>0</v>
      </c>
      <c r="X44" s="172">
        <v>53161.59</v>
      </c>
      <c r="Y44" s="176">
        <v>0</v>
      </c>
      <c r="Z44" s="168">
        <v>0</v>
      </c>
      <c r="AA44" s="168">
        <v>0</v>
      </c>
      <c r="AB44" s="168">
        <v>0</v>
      </c>
      <c r="AC44" s="168">
        <v>0</v>
      </c>
      <c r="AD44" s="168">
        <v>0</v>
      </c>
      <c r="AE44" s="168">
        <v>0</v>
      </c>
      <c r="AF44" s="168">
        <v>0</v>
      </c>
      <c r="AG44" s="168">
        <v>0</v>
      </c>
      <c r="AH44" s="168">
        <v>0</v>
      </c>
      <c r="AI44" s="168">
        <v>0</v>
      </c>
      <c r="AJ44" s="168">
        <v>0</v>
      </c>
      <c r="AK44" s="168">
        <v>0</v>
      </c>
      <c r="AL44" s="168">
        <v>0</v>
      </c>
      <c r="AM44" s="168">
        <v>0</v>
      </c>
      <c r="AN44" s="168">
        <v>0</v>
      </c>
      <c r="AO44" s="168">
        <v>0</v>
      </c>
      <c r="AP44" s="168">
        <v>0</v>
      </c>
      <c r="AQ44" s="168">
        <v>0</v>
      </c>
      <c r="AR44" s="168">
        <v>53161.59</v>
      </c>
      <c r="AS44" s="173">
        <v>0</v>
      </c>
      <c r="AT44" s="168">
        <v>0</v>
      </c>
      <c r="AU44" s="168">
        <v>0</v>
      </c>
      <c r="AV44" s="168">
        <v>0</v>
      </c>
      <c r="AW44" s="168">
        <v>0</v>
      </c>
      <c r="AX44" s="168">
        <v>0</v>
      </c>
      <c r="AY44" s="168">
        <v>0</v>
      </c>
      <c r="AZ44" s="168">
        <v>0</v>
      </c>
      <c r="BA44" s="168">
        <v>0</v>
      </c>
      <c r="BB44" s="168">
        <v>0</v>
      </c>
      <c r="BC44" s="168">
        <v>0</v>
      </c>
      <c r="BD44" s="168">
        <v>0</v>
      </c>
      <c r="BE44" s="168">
        <v>0</v>
      </c>
      <c r="BF44" s="168">
        <v>0</v>
      </c>
      <c r="BG44" s="168">
        <v>0</v>
      </c>
      <c r="BH44" s="168">
        <v>0</v>
      </c>
      <c r="BI44" s="168">
        <v>0</v>
      </c>
      <c r="BJ44" s="168">
        <v>0</v>
      </c>
      <c r="BK44" s="168">
        <v>0</v>
      </c>
      <c r="BL44" s="172">
        <v>0</v>
      </c>
      <c r="BM44" s="173">
        <v>0</v>
      </c>
      <c r="BN44" s="168">
        <v>0</v>
      </c>
      <c r="BO44" s="168">
        <v>0</v>
      </c>
      <c r="BP44" s="168">
        <v>0</v>
      </c>
      <c r="BQ44" s="168">
        <v>0</v>
      </c>
      <c r="BR44" s="168">
        <v>0</v>
      </c>
      <c r="BS44" s="168">
        <v>0</v>
      </c>
      <c r="BT44" s="168">
        <v>0</v>
      </c>
      <c r="BU44" s="168">
        <v>0</v>
      </c>
      <c r="BV44" s="168">
        <v>0</v>
      </c>
      <c r="BW44" s="168">
        <v>0</v>
      </c>
      <c r="BX44" s="168">
        <v>0</v>
      </c>
      <c r="BY44" s="168">
        <v>0</v>
      </c>
      <c r="BZ44" s="168">
        <v>0</v>
      </c>
      <c r="CA44" s="168">
        <v>0</v>
      </c>
      <c r="CB44" s="168">
        <v>0</v>
      </c>
      <c r="CC44" s="168">
        <v>0</v>
      </c>
      <c r="CD44" s="168">
        <v>0</v>
      </c>
      <c r="CE44" s="168">
        <v>0</v>
      </c>
      <c r="CF44" s="172">
        <v>0</v>
      </c>
      <c r="CG44" s="174" t="s">
        <v>39</v>
      </c>
      <c r="CH44" s="175" t="s">
        <v>54</v>
      </c>
    </row>
    <row r="45" spans="2:86" x14ac:dyDescent="0.2">
      <c r="B45" s="169" t="s">
        <v>55</v>
      </c>
      <c r="C45" s="177" t="s">
        <v>56</v>
      </c>
      <c r="D45" s="66">
        <f t="shared" si="14"/>
        <v>0</v>
      </c>
      <c r="E45" s="67">
        <v>613468.66519134131</v>
      </c>
      <c r="F45" s="68">
        <v>0</v>
      </c>
      <c r="G45" s="68">
        <v>0</v>
      </c>
      <c r="H45" s="68">
        <v>0</v>
      </c>
      <c r="I45" s="68">
        <v>-613468.66519134131</v>
      </c>
      <c r="J45" s="68">
        <v>0</v>
      </c>
      <c r="K45" s="68">
        <v>0</v>
      </c>
      <c r="L45" s="68">
        <v>0</v>
      </c>
      <c r="M45" s="68">
        <v>0</v>
      </c>
      <c r="N45" s="68">
        <v>0</v>
      </c>
      <c r="O45" s="68">
        <v>0</v>
      </c>
      <c r="P45" s="68">
        <v>0</v>
      </c>
      <c r="Q45" s="68">
        <v>0</v>
      </c>
      <c r="R45" s="68">
        <v>0</v>
      </c>
      <c r="S45" s="68">
        <v>0</v>
      </c>
      <c r="T45" s="68">
        <v>0</v>
      </c>
      <c r="U45" s="68">
        <v>0</v>
      </c>
      <c r="V45" s="68">
        <v>0</v>
      </c>
      <c r="W45" s="68">
        <v>0</v>
      </c>
      <c r="X45" s="71">
        <v>0</v>
      </c>
      <c r="Y45" s="176">
        <v>564618.84611148795</v>
      </c>
      <c r="Z45" s="168">
        <v>0</v>
      </c>
      <c r="AA45" s="168">
        <v>0</v>
      </c>
      <c r="AB45" s="168">
        <v>0</v>
      </c>
      <c r="AC45" s="168">
        <v>-564618.84611148795</v>
      </c>
      <c r="AD45" s="168">
        <v>0</v>
      </c>
      <c r="AE45" s="168">
        <v>0</v>
      </c>
      <c r="AF45" s="168">
        <v>0</v>
      </c>
      <c r="AG45" s="168">
        <v>0</v>
      </c>
      <c r="AH45" s="168">
        <v>0</v>
      </c>
      <c r="AI45" s="168">
        <v>0</v>
      </c>
      <c r="AJ45" s="168">
        <v>0</v>
      </c>
      <c r="AK45" s="168">
        <v>0</v>
      </c>
      <c r="AL45" s="168">
        <v>0</v>
      </c>
      <c r="AM45" s="168">
        <v>0</v>
      </c>
      <c r="AN45" s="168">
        <v>0</v>
      </c>
      <c r="AO45" s="167">
        <v>0</v>
      </c>
      <c r="AP45" s="167">
        <v>0</v>
      </c>
      <c r="AQ45" s="167">
        <v>0</v>
      </c>
      <c r="AR45" s="168">
        <v>0</v>
      </c>
      <c r="AS45" s="178">
        <v>48849.819079853398</v>
      </c>
      <c r="AT45" s="167">
        <v>0</v>
      </c>
      <c r="AU45" s="167">
        <v>0</v>
      </c>
      <c r="AV45" s="167">
        <v>0</v>
      </c>
      <c r="AW45" s="167">
        <v>-48849.819079853398</v>
      </c>
      <c r="AX45" s="167">
        <v>0</v>
      </c>
      <c r="AY45" s="167">
        <v>0</v>
      </c>
      <c r="AZ45" s="167">
        <v>0</v>
      </c>
      <c r="BA45" s="167">
        <v>0</v>
      </c>
      <c r="BB45" s="167">
        <v>0</v>
      </c>
      <c r="BC45" s="167">
        <v>0</v>
      </c>
      <c r="BD45" s="167">
        <v>0</v>
      </c>
      <c r="BE45" s="167">
        <v>0</v>
      </c>
      <c r="BF45" s="167">
        <v>0</v>
      </c>
      <c r="BG45" s="167">
        <v>0</v>
      </c>
      <c r="BH45" s="167">
        <v>0</v>
      </c>
      <c r="BI45" s="167">
        <v>0</v>
      </c>
      <c r="BJ45" s="167">
        <v>0</v>
      </c>
      <c r="BK45" s="167">
        <v>0</v>
      </c>
      <c r="BL45" s="179">
        <v>0</v>
      </c>
      <c r="BM45" s="178">
        <v>0</v>
      </c>
      <c r="BN45" s="167">
        <v>0</v>
      </c>
      <c r="BO45" s="167">
        <v>0</v>
      </c>
      <c r="BP45" s="167">
        <v>0</v>
      </c>
      <c r="BQ45" s="167">
        <v>0</v>
      </c>
      <c r="BR45" s="167">
        <v>0</v>
      </c>
      <c r="BS45" s="167">
        <v>0</v>
      </c>
      <c r="BT45" s="167">
        <v>0</v>
      </c>
      <c r="BU45" s="167">
        <v>0</v>
      </c>
      <c r="BV45" s="167">
        <v>0</v>
      </c>
      <c r="BW45" s="167">
        <v>0</v>
      </c>
      <c r="BX45" s="167">
        <v>0</v>
      </c>
      <c r="BY45" s="167">
        <v>0</v>
      </c>
      <c r="BZ45" s="167">
        <v>0</v>
      </c>
      <c r="CA45" s="167">
        <v>0</v>
      </c>
      <c r="CB45" s="167">
        <v>0</v>
      </c>
      <c r="CC45" s="167">
        <v>0</v>
      </c>
      <c r="CD45" s="167">
        <v>0</v>
      </c>
      <c r="CE45" s="167">
        <v>0</v>
      </c>
      <c r="CF45" s="179">
        <v>0</v>
      </c>
      <c r="CG45" s="180" t="s">
        <v>39</v>
      </c>
      <c r="CH45" s="175" t="s">
        <v>57</v>
      </c>
    </row>
    <row r="46" spans="2:86" ht="13.5" thickBot="1" x14ac:dyDescent="0.25">
      <c r="B46" s="181" t="s">
        <v>58</v>
      </c>
      <c r="C46" s="182" t="s">
        <v>59</v>
      </c>
      <c r="D46" s="79">
        <f t="shared" si="14"/>
        <v>4329877.1900000013</v>
      </c>
      <c r="E46" s="67">
        <v>2798040.7190218442</v>
      </c>
      <c r="F46" s="68">
        <v>0</v>
      </c>
      <c r="G46" s="68">
        <v>179339.6627207131</v>
      </c>
      <c r="H46" s="68">
        <v>0</v>
      </c>
      <c r="I46" s="68">
        <v>531207.12744957523</v>
      </c>
      <c r="J46" s="68">
        <v>0</v>
      </c>
      <c r="K46" s="68">
        <v>0</v>
      </c>
      <c r="L46" s="68">
        <v>113937.85621720384</v>
      </c>
      <c r="M46" s="68">
        <v>182060.13094892469</v>
      </c>
      <c r="N46" s="68">
        <v>0</v>
      </c>
      <c r="O46" s="68">
        <v>13550.721092804657</v>
      </c>
      <c r="P46" s="68">
        <v>1185.0058259157247</v>
      </c>
      <c r="Q46" s="68">
        <v>122879.51852458649</v>
      </c>
      <c r="R46" s="68">
        <v>0</v>
      </c>
      <c r="S46" s="68">
        <v>0</v>
      </c>
      <c r="T46" s="68">
        <v>0</v>
      </c>
      <c r="U46" s="68">
        <v>0</v>
      </c>
      <c r="V46" s="68">
        <v>0</v>
      </c>
      <c r="W46" s="68">
        <v>0</v>
      </c>
      <c r="X46" s="71">
        <v>5854.4181984326815</v>
      </c>
      <c r="Y46" s="183">
        <v>2357568.4016428012</v>
      </c>
      <c r="Z46" s="184">
        <v>0</v>
      </c>
      <c r="AA46" s="184">
        <v>179339.6627207131</v>
      </c>
      <c r="AB46" s="184">
        <v>0</v>
      </c>
      <c r="AC46" s="184">
        <v>506095.37282761431</v>
      </c>
      <c r="AD46" s="184">
        <v>0</v>
      </c>
      <c r="AE46" s="184">
        <v>0</v>
      </c>
      <c r="AF46" s="184">
        <v>108310.35019021598</v>
      </c>
      <c r="AG46" s="184">
        <v>180697.63094892469</v>
      </c>
      <c r="AH46" s="184">
        <v>0</v>
      </c>
      <c r="AI46" s="184">
        <v>13550.721092804657</v>
      </c>
      <c r="AJ46" s="184">
        <v>1185.0058259157247</v>
      </c>
      <c r="AK46" s="184">
        <v>122879.51852458649</v>
      </c>
      <c r="AL46" s="184">
        <v>0</v>
      </c>
      <c r="AM46" s="184">
        <v>0</v>
      </c>
      <c r="AN46" s="184">
        <v>0</v>
      </c>
      <c r="AO46" s="184">
        <v>0</v>
      </c>
      <c r="AP46" s="184">
        <v>0</v>
      </c>
      <c r="AQ46" s="184">
        <v>0</v>
      </c>
      <c r="AR46" s="168">
        <v>5854.4181984326815</v>
      </c>
      <c r="AS46" s="183">
        <v>440472.31737904297</v>
      </c>
      <c r="AT46" s="184">
        <v>0</v>
      </c>
      <c r="AU46" s="184">
        <v>0</v>
      </c>
      <c r="AV46" s="184">
        <v>0</v>
      </c>
      <c r="AW46" s="184">
        <v>25111.754621960867</v>
      </c>
      <c r="AX46" s="184">
        <v>0</v>
      </c>
      <c r="AY46" s="184">
        <v>0</v>
      </c>
      <c r="AZ46" s="184">
        <v>5627.5060269878613</v>
      </c>
      <c r="BA46" s="184">
        <v>1362.5</v>
      </c>
      <c r="BB46" s="184">
        <v>0</v>
      </c>
      <c r="BC46" s="184">
        <v>0</v>
      </c>
      <c r="BD46" s="184">
        <v>0</v>
      </c>
      <c r="BE46" s="184">
        <v>0</v>
      </c>
      <c r="BF46" s="184">
        <v>0</v>
      </c>
      <c r="BG46" s="184">
        <v>0</v>
      </c>
      <c r="BH46" s="184">
        <v>0</v>
      </c>
      <c r="BI46" s="184">
        <v>0</v>
      </c>
      <c r="BJ46" s="184">
        <v>0</v>
      </c>
      <c r="BK46" s="184">
        <v>0</v>
      </c>
      <c r="BL46" s="185">
        <v>0</v>
      </c>
      <c r="BM46" s="183">
        <v>0</v>
      </c>
      <c r="BN46" s="184">
        <v>0</v>
      </c>
      <c r="BO46" s="184">
        <v>0</v>
      </c>
      <c r="BP46" s="184">
        <v>0</v>
      </c>
      <c r="BQ46" s="184">
        <v>0</v>
      </c>
      <c r="BR46" s="184">
        <v>0</v>
      </c>
      <c r="BS46" s="184">
        <v>0</v>
      </c>
      <c r="BT46" s="184">
        <v>0</v>
      </c>
      <c r="BU46" s="184">
        <v>0</v>
      </c>
      <c r="BV46" s="184">
        <v>0</v>
      </c>
      <c r="BW46" s="184">
        <v>0</v>
      </c>
      <c r="BX46" s="184">
        <v>0</v>
      </c>
      <c r="BY46" s="184">
        <v>0</v>
      </c>
      <c r="BZ46" s="184">
        <v>0</v>
      </c>
      <c r="CA46" s="184">
        <v>0</v>
      </c>
      <c r="CB46" s="184">
        <v>0</v>
      </c>
      <c r="CC46" s="184">
        <v>0</v>
      </c>
      <c r="CD46" s="184">
        <v>0</v>
      </c>
      <c r="CE46" s="184">
        <v>0</v>
      </c>
      <c r="CF46" s="185">
        <v>0</v>
      </c>
      <c r="CG46" s="186">
        <v>381822.03000000009</v>
      </c>
      <c r="CH46" s="187" t="s">
        <v>60</v>
      </c>
    </row>
    <row r="47" spans="2:86" ht="13.5" thickBot="1" x14ac:dyDescent="0.25">
      <c r="B47" s="188" t="s">
        <v>61</v>
      </c>
      <c r="C47" s="189" t="s">
        <v>62</v>
      </c>
      <c r="D47" s="90">
        <f t="shared" ref="D47:X47" si="15">+D38-D46</f>
        <v>1121492.1099999975</v>
      </c>
      <c r="E47" s="190">
        <f t="shared" si="15"/>
        <v>1531691.1261694976</v>
      </c>
      <c r="F47" s="191">
        <f t="shared" si="15"/>
        <v>0</v>
      </c>
      <c r="G47" s="191">
        <f t="shared" si="15"/>
        <v>-161221.39272071311</v>
      </c>
      <c r="H47" s="191">
        <f t="shared" si="15"/>
        <v>0</v>
      </c>
      <c r="I47" s="191">
        <f t="shared" si="15"/>
        <v>-15337.542640916537</v>
      </c>
      <c r="J47" s="191">
        <f t="shared" si="15"/>
        <v>0</v>
      </c>
      <c r="K47" s="191">
        <f t="shared" si="15"/>
        <v>0</v>
      </c>
      <c r="L47" s="191">
        <f t="shared" si="15"/>
        <v>-39696.336217203832</v>
      </c>
      <c r="M47" s="191">
        <f t="shared" si="15"/>
        <v>1616.7590510752925</v>
      </c>
      <c r="N47" s="191">
        <f t="shared" si="15"/>
        <v>0</v>
      </c>
      <c r="O47" s="191">
        <f t="shared" si="15"/>
        <v>34201.83890719535</v>
      </c>
      <c r="P47" s="191">
        <f t="shared" si="15"/>
        <v>1681.0141740842753</v>
      </c>
      <c r="Q47" s="191">
        <f t="shared" si="15"/>
        <v>95880.6214754135</v>
      </c>
      <c r="R47" s="191">
        <f t="shared" si="15"/>
        <v>0</v>
      </c>
      <c r="S47" s="191">
        <f t="shared" si="15"/>
        <v>0</v>
      </c>
      <c r="T47" s="191">
        <f t="shared" si="15"/>
        <v>0</v>
      </c>
      <c r="U47" s="191">
        <f t="shared" si="15"/>
        <v>0</v>
      </c>
      <c r="V47" s="191">
        <f t="shared" si="15"/>
        <v>0</v>
      </c>
      <c r="W47" s="191">
        <f t="shared" si="15"/>
        <v>0</v>
      </c>
      <c r="X47" s="192">
        <f t="shared" si="15"/>
        <v>54498.051801567315</v>
      </c>
      <c r="Y47" s="94">
        <v>-389323.93285235669</v>
      </c>
      <c r="Z47" s="92">
        <v>0</v>
      </c>
      <c r="AA47" s="92">
        <v>-200140.68</v>
      </c>
      <c r="AB47" s="92">
        <v>0</v>
      </c>
      <c r="AC47" s="92">
        <v>64155.963330446277</v>
      </c>
      <c r="AD47" s="92">
        <v>0</v>
      </c>
      <c r="AE47" s="92">
        <v>0</v>
      </c>
      <c r="AF47" s="92">
        <v>-22215.055273672231</v>
      </c>
      <c r="AG47" s="92">
        <v>18337.735440308141</v>
      </c>
      <c r="AH47" s="92">
        <v>0</v>
      </c>
      <c r="AI47" s="92">
        <v>22316.496805727438</v>
      </c>
      <c r="AJ47" s="92">
        <v>630.14</v>
      </c>
      <c r="AK47" s="92">
        <v>61917.030262130167</v>
      </c>
      <c r="AL47" s="92">
        <v>0</v>
      </c>
      <c r="AM47" s="92">
        <v>-300</v>
      </c>
      <c r="AN47" s="92">
        <v>0</v>
      </c>
      <c r="AO47" s="92">
        <v>0</v>
      </c>
      <c r="AP47" s="92">
        <v>0</v>
      </c>
      <c r="AQ47" s="92">
        <v>0</v>
      </c>
      <c r="AR47" s="92">
        <v>28189.201447385385</v>
      </c>
      <c r="AS47" s="193">
        <v>-58310.462037112447</v>
      </c>
      <c r="AT47" s="194">
        <v>0</v>
      </c>
      <c r="AU47" s="194">
        <v>0</v>
      </c>
      <c r="AV47" s="194">
        <v>0</v>
      </c>
      <c r="AW47" s="194">
        <v>-44736.3874759592</v>
      </c>
      <c r="AX47" s="194">
        <v>0</v>
      </c>
      <c r="AY47" s="194">
        <v>0</v>
      </c>
      <c r="AZ47" s="194">
        <v>-9392.7693464675449</v>
      </c>
      <c r="BA47" s="194">
        <v>6624.4412020041018</v>
      </c>
      <c r="BB47" s="194">
        <v>0</v>
      </c>
      <c r="BC47" s="194">
        <v>6900.157799238903</v>
      </c>
      <c r="BD47" s="194">
        <v>6.79</v>
      </c>
      <c r="BE47" s="194">
        <v>19417.297892435225</v>
      </c>
      <c r="BF47" s="194">
        <v>0</v>
      </c>
      <c r="BG47" s="194">
        <v>0</v>
      </c>
      <c r="BH47" s="194">
        <v>0</v>
      </c>
      <c r="BI47" s="194">
        <v>0</v>
      </c>
      <c r="BJ47" s="194">
        <v>0</v>
      </c>
      <c r="BK47" s="194">
        <v>0</v>
      </c>
      <c r="BL47" s="195">
        <v>0</v>
      </c>
      <c r="BM47" s="193">
        <v>0</v>
      </c>
      <c r="BN47" s="194">
        <v>0</v>
      </c>
      <c r="BO47" s="194">
        <v>0</v>
      </c>
      <c r="BP47" s="194">
        <v>0</v>
      </c>
      <c r="BQ47" s="194">
        <v>0</v>
      </c>
      <c r="BR47" s="194">
        <v>0</v>
      </c>
      <c r="BS47" s="194">
        <v>0</v>
      </c>
      <c r="BT47" s="194">
        <v>0</v>
      </c>
      <c r="BU47" s="194">
        <v>0</v>
      </c>
      <c r="BV47" s="194">
        <v>0</v>
      </c>
      <c r="BW47" s="194">
        <v>0</v>
      </c>
      <c r="BX47" s="194">
        <v>0</v>
      </c>
      <c r="BY47" s="194">
        <v>0</v>
      </c>
      <c r="BZ47" s="194">
        <v>0</v>
      </c>
      <c r="CA47" s="194">
        <v>0</v>
      </c>
      <c r="CB47" s="194">
        <v>0</v>
      </c>
      <c r="CC47" s="194">
        <v>0</v>
      </c>
      <c r="CD47" s="194">
        <v>0</v>
      </c>
      <c r="CE47" s="194">
        <v>0</v>
      </c>
      <c r="CF47" s="195">
        <v>0</v>
      </c>
      <c r="CG47" s="196" t="s">
        <v>39</v>
      </c>
      <c r="CH47" s="197" t="s">
        <v>63</v>
      </c>
    </row>
    <row r="48" spans="2:86" x14ac:dyDescent="0.2">
      <c r="B48" s="198" t="s">
        <v>64</v>
      </c>
      <c r="C48" s="199" t="s">
        <v>92</v>
      </c>
      <c r="D48" s="66">
        <f>+SUM(E48:X48,CG48)</f>
        <v>-88849.610000000102</v>
      </c>
      <c r="E48" s="200">
        <v>-88849.610000000102</v>
      </c>
      <c r="F48" s="201">
        <v>0</v>
      </c>
      <c r="G48" s="201">
        <v>0</v>
      </c>
      <c r="H48" s="201">
        <v>0</v>
      </c>
      <c r="I48" s="201">
        <v>0</v>
      </c>
      <c r="J48" s="201">
        <v>0</v>
      </c>
      <c r="K48" s="201">
        <v>0</v>
      </c>
      <c r="L48" s="201">
        <v>0</v>
      </c>
      <c r="M48" s="201">
        <v>0</v>
      </c>
      <c r="N48" s="201">
        <v>0</v>
      </c>
      <c r="O48" s="201">
        <v>0</v>
      </c>
      <c r="P48" s="201">
        <v>0</v>
      </c>
      <c r="Q48" s="201">
        <v>0</v>
      </c>
      <c r="R48" s="201">
        <v>0</v>
      </c>
      <c r="S48" s="201">
        <v>0</v>
      </c>
      <c r="T48" s="201">
        <v>0</v>
      </c>
      <c r="U48" s="201">
        <v>0</v>
      </c>
      <c r="V48" s="201">
        <v>0</v>
      </c>
      <c r="W48" s="201">
        <v>0</v>
      </c>
      <c r="X48" s="202">
        <v>0</v>
      </c>
      <c r="Y48" s="200">
        <v>-88849.610000000102</v>
      </c>
      <c r="Z48" s="201">
        <v>0</v>
      </c>
      <c r="AA48" s="201">
        <v>0</v>
      </c>
      <c r="AB48" s="201">
        <v>0</v>
      </c>
      <c r="AC48" s="201">
        <v>0</v>
      </c>
      <c r="AD48" s="201">
        <v>0</v>
      </c>
      <c r="AE48" s="201">
        <v>0</v>
      </c>
      <c r="AF48" s="201">
        <v>0</v>
      </c>
      <c r="AG48" s="201">
        <v>0</v>
      </c>
      <c r="AH48" s="201">
        <v>0</v>
      </c>
      <c r="AI48" s="201">
        <v>0</v>
      </c>
      <c r="AJ48" s="201">
        <v>0</v>
      </c>
      <c r="AK48" s="201">
        <v>0</v>
      </c>
      <c r="AL48" s="201">
        <v>0</v>
      </c>
      <c r="AM48" s="201">
        <v>0</v>
      </c>
      <c r="AN48" s="201">
        <v>0</v>
      </c>
      <c r="AO48" s="201">
        <v>0</v>
      </c>
      <c r="AP48" s="201">
        <v>0</v>
      </c>
      <c r="AQ48" s="201">
        <v>0</v>
      </c>
      <c r="AR48" s="201">
        <v>0</v>
      </c>
      <c r="AS48" s="203">
        <v>0</v>
      </c>
      <c r="AT48" s="201">
        <v>0</v>
      </c>
      <c r="AU48" s="201">
        <v>0</v>
      </c>
      <c r="AV48" s="201">
        <v>0</v>
      </c>
      <c r="AW48" s="201">
        <v>0</v>
      </c>
      <c r="AX48" s="201">
        <v>0</v>
      </c>
      <c r="AY48" s="201">
        <v>0</v>
      </c>
      <c r="AZ48" s="201">
        <v>0</v>
      </c>
      <c r="BA48" s="201">
        <v>0</v>
      </c>
      <c r="BB48" s="201">
        <v>0</v>
      </c>
      <c r="BC48" s="201">
        <v>0</v>
      </c>
      <c r="BD48" s="201">
        <v>0</v>
      </c>
      <c r="BE48" s="201">
        <v>0</v>
      </c>
      <c r="BF48" s="201">
        <v>0</v>
      </c>
      <c r="BG48" s="201">
        <v>0</v>
      </c>
      <c r="BH48" s="201">
        <v>0</v>
      </c>
      <c r="BI48" s="201">
        <v>0</v>
      </c>
      <c r="BJ48" s="201">
        <v>0</v>
      </c>
      <c r="BK48" s="201">
        <v>0</v>
      </c>
      <c r="BL48" s="202">
        <v>0</v>
      </c>
      <c r="BM48" s="203">
        <v>0</v>
      </c>
      <c r="BN48" s="201">
        <v>0</v>
      </c>
      <c r="BO48" s="201">
        <v>0</v>
      </c>
      <c r="BP48" s="201">
        <v>0</v>
      </c>
      <c r="BQ48" s="201">
        <v>0</v>
      </c>
      <c r="BR48" s="201">
        <v>0</v>
      </c>
      <c r="BS48" s="201">
        <v>0</v>
      </c>
      <c r="BT48" s="201">
        <v>0</v>
      </c>
      <c r="BU48" s="201">
        <v>0</v>
      </c>
      <c r="BV48" s="201">
        <v>0</v>
      </c>
      <c r="BW48" s="201">
        <v>0</v>
      </c>
      <c r="BX48" s="201">
        <v>0</v>
      </c>
      <c r="BY48" s="201">
        <v>0</v>
      </c>
      <c r="BZ48" s="201">
        <v>0</v>
      </c>
      <c r="CA48" s="201">
        <v>0</v>
      </c>
      <c r="CB48" s="201">
        <v>0</v>
      </c>
      <c r="CC48" s="201">
        <v>0</v>
      </c>
      <c r="CD48" s="201">
        <v>0</v>
      </c>
      <c r="CE48" s="201">
        <v>0</v>
      </c>
      <c r="CF48" s="202">
        <v>0</v>
      </c>
      <c r="CG48" s="204" t="s">
        <v>39</v>
      </c>
      <c r="CH48" s="175" t="s">
        <v>66</v>
      </c>
    </row>
    <row r="49" spans="2:86" ht="13.5" thickBot="1" x14ac:dyDescent="0.25">
      <c r="B49" s="169" t="s">
        <v>67</v>
      </c>
      <c r="C49" s="205" t="s">
        <v>68</v>
      </c>
      <c r="D49" s="66">
        <f>+SUM(E49:X49,CG49)</f>
        <v>0</v>
      </c>
      <c r="E49" s="206">
        <v>0</v>
      </c>
      <c r="F49" s="184">
        <v>0</v>
      </c>
      <c r="G49" s="184">
        <v>0</v>
      </c>
      <c r="H49" s="184">
        <v>0</v>
      </c>
      <c r="I49" s="184">
        <v>0</v>
      </c>
      <c r="J49" s="184">
        <v>0</v>
      </c>
      <c r="K49" s="184">
        <v>0</v>
      </c>
      <c r="L49" s="184">
        <v>0</v>
      </c>
      <c r="M49" s="184">
        <v>0</v>
      </c>
      <c r="N49" s="184">
        <v>0</v>
      </c>
      <c r="O49" s="184">
        <v>0</v>
      </c>
      <c r="P49" s="184">
        <v>0</v>
      </c>
      <c r="Q49" s="184">
        <v>0</v>
      </c>
      <c r="R49" s="184">
        <v>0</v>
      </c>
      <c r="S49" s="184">
        <v>0</v>
      </c>
      <c r="T49" s="184">
        <v>0</v>
      </c>
      <c r="U49" s="184">
        <v>0</v>
      </c>
      <c r="V49" s="184">
        <v>0</v>
      </c>
      <c r="W49" s="184">
        <v>0</v>
      </c>
      <c r="X49" s="185">
        <v>0</v>
      </c>
      <c r="Y49" s="206">
        <v>0</v>
      </c>
      <c r="Z49" s="184">
        <v>0</v>
      </c>
      <c r="AA49" s="184">
        <v>0</v>
      </c>
      <c r="AB49" s="184">
        <v>0</v>
      </c>
      <c r="AC49" s="184">
        <v>0</v>
      </c>
      <c r="AD49" s="184">
        <v>0</v>
      </c>
      <c r="AE49" s="184">
        <v>0</v>
      </c>
      <c r="AF49" s="184">
        <v>0</v>
      </c>
      <c r="AG49" s="184">
        <v>0</v>
      </c>
      <c r="AH49" s="184">
        <v>0</v>
      </c>
      <c r="AI49" s="184">
        <v>0</v>
      </c>
      <c r="AJ49" s="184">
        <v>0</v>
      </c>
      <c r="AK49" s="184">
        <v>0</v>
      </c>
      <c r="AL49" s="184">
        <v>0</v>
      </c>
      <c r="AM49" s="184">
        <v>0</v>
      </c>
      <c r="AN49" s="184">
        <v>0</v>
      </c>
      <c r="AO49" s="184">
        <v>0</v>
      </c>
      <c r="AP49" s="184">
        <v>0</v>
      </c>
      <c r="AQ49" s="184">
        <v>0</v>
      </c>
      <c r="AR49" s="184">
        <v>0</v>
      </c>
      <c r="AS49" s="183">
        <v>0</v>
      </c>
      <c r="AT49" s="184">
        <v>0</v>
      </c>
      <c r="AU49" s="184">
        <v>0</v>
      </c>
      <c r="AV49" s="184">
        <v>0</v>
      </c>
      <c r="AW49" s="184">
        <v>0</v>
      </c>
      <c r="AX49" s="184">
        <v>0</v>
      </c>
      <c r="AY49" s="184">
        <v>0</v>
      </c>
      <c r="AZ49" s="184">
        <v>0</v>
      </c>
      <c r="BA49" s="184">
        <v>0</v>
      </c>
      <c r="BB49" s="184">
        <v>0</v>
      </c>
      <c r="BC49" s="184">
        <v>0</v>
      </c>
      <c r="BD49" s="184">
        <v>0</v>
      </c>
      <c r="BE49" s="184">
        <v>0</v>
      </c>
      <c r="BF49" s="184">
        <v>0</v>
      </c>
      <c r="BG49" s="184">
        <v>0</v>
      </c>
      <c r="BH49" s="184">
        <v>0</v>
      </c>
      <c r="BI49" s="184">
        <v>0</v>
      </c>
      <c r="BJ49" s="184">
        <v>0</v>
      </c>
      <c r="BK49" s="184">
        <v>0</v>
      </c>
      <c r="BL49" s="185">
        <v>0</v>
      </c>
      <c r="BM49" s="183">
        <v>0</v>
      </c>
      <c r="BN49" s="184">
        <v>0</v>
      </c>
      <c r="BO49" s="184">
        <v>0</v>
      </c>
      <c r="BP49" s="184">
        <v>0</v>
      </c>
      <c r="BQ49" s="184">
        <v>0</v>
      </c>
      <c r="BR49" s="184">
        <v>0</v>
      </c>
      <c r="BS49" s="184">
        <v>0</v>
      </c>
      <c r="BT49" s="184">
        <v>0</v>
      </c>
      <c r="BU49" s="184">
        <v>0</v>
      </c>
      <c r="BV49" s="184">
        <v>0</v>
      </c>
      <c r="BW49" s="184">
        <v>0</v>
      </c>
      <c r="BX49" s="184">
        <v>0</v>
      </c>
      <c r="BY49" s="184">
        <v>0</v>
      </c>
      <c r="BZ49" s="184">
        <v>0</v>
      </c>
      <c r="CA49" s="184">
        <v>0</v>
      </c>
      <c r="CB49" s="184">
        <v>0</v>
      </c>
      <c r="CC49" s="184">
        <v>0</v>
      </c>
      <c r="CD49" s="184">
        <v>0</v>
      </c>
      <c r="CE49" s="184">
        <v>0</v>
      </c>
      <c r="CF49" s="185">
        <v>0</v>
      </c>
      <c r="CG49" s="207" t="s">
        <v>39</v>
      </c>
      <c r="CH49" s="208" t="s">
        <v>69</v>
      </c>
    </row>
    <row r="50" spans="2:86" ht="13.5" thickBot="1" x14ac:dyDescent="0.25">
      <c r="B50" s="209" t="s">
        <v>70</v>
      </c>
      <c r="C50" s="210" t="s">
        <v>71</v>
      </c>
      <c r="D50" s="113">
        <f t="shared" ref="D50:X50" si="16">+D47-D48-D49</f>
        <v>1210341.7199999976</v>
      </c>
      <c r="E50" s="114">
        <f t="shared" si="16"/>
        <v>1620540.7361694977</v>
      </c>
      <c r="F50" s="115">
        <f t="shared" si="16"/>
        <v>0</v>
      </c>
      <c r="G50" s="115">
        <f t="shared" si="16"/>
        <v>-161221.39272071311</v>
      </c>
      <c r="H50" s="115">
        <f t="shared" si="16"/>
        <v>0</v>
      </c>
      <c r="I50" s="115">
        <f t="shared" si="16"/>
        <v>-15337.542640916537</v>
      </c>
      <c r="J50" s="115">
        <f t="shared" si="16"/>
        <v>0</v>
      </c>
      <c r="K50" s="115">
        <f t="shared" si="16"/>
        <v>0</v>
      </c>
      <c r="L50" s="115">
        <f t="shared" si="16"/>
        <v>-39696.336217203832</v>
      </c>
      <c r="M50" s="115">
        <f t="shared" si="16"/>
        <v>1616.7590510752925</v>
      </c>
      <c r="N50" s="115">
        <f t="shared" si="16"/>
        <v>0</v>
      </c>
      <c r="O50" s="115">
        <f t="shared" si="16"/>
        <v>34201.83890719535</v>
      </c>
      <c r="P50" s="115">
        <f t="shared" si="16"/>
        <v>1681.0141740842753</v>
      </c>
      <c r="Q50" s="115">
        <f t="shared" si="16"/>
        <v>95880.6214754135</v>
      </c>
      <c r="R50" s="115">
        <f t="shared" si="16"/>
        <v>0</v>
      </c>
      <c r="S50" s="115">
        <f t="shared" si="16"/>
        <v>0</v>
      </c>
      <c r="T50" s="115">
        <f t="shared" si="16"/>
        <v>0</v>
      </c>
      <c r="U50" s="115">
        <f t="shared" si="16"/>
        <v>0</v>
      </c>
      <c r="V50" s="115">
        <f t="shared" si="16"/>
        <v>0</v>
      </c>
      <c r="W50" s="115">
        <f t="shared" si="16"/>
        <v>0</v>
      </c>
      <c r="X50" s="120">
        <f t="shared" si="16"/>
        <v>54498.051801567315</v>
      </c>
      <c r="Y50" s="211">
        <v>408900.46714764333</v>
      </c>
      <c r="Z50" s="115">
        <v>0</v>
      </c>
      <c r="AA50" s="115">
        <v>-200140.68</v>
      </c>
      <c r="AB50" s="115">
        <v>0</v>
      </c>
      <c r="AC50" s="115">
        <v>64155.963330446277</v>
      </c>
      <c r="AD50" s="115">
        <v>0</v>
      </c>
      <c r="AE50" s="115">
        <v>0</v>
      </c>
      <c r="AF50" s="115">
        <v>-22215.055273672231</v>
      </c>
      <c r="AG50" s="115">
        <v>18337.735440308141</v>
      </c>
      <c r="AH50" s="115">
        <v>0</v>
      </c>
      <c r="AI50" s="115">
        <v>22316.496805727438</v>
      </c>
      <c r="AJ50" s="115">
        <v>630.14</v>
      </c>
      <c r="AK50" s="115">
        <v>61917.030262130167</v>
      </c>
      <c r="AL50" s="115">
        <v>0</v>
      </c>
      <c r="AM50" s="115">
        <v>-300</v>
      </c>
      <c r="AN50" s="115">
        <v>0</v>
      </c>
      <c r="AO50" s="115">
        <v>0</v>
      </c>
      <c r="AP50" s="115">
        <v>0</v>
      </c>
      <c r="AQ50" s="115">
        <v>0</v>
      </c>
      <c r="AR50" s="115">
        <v>28189.201447385385</v>
      </c>
      <c r="AS50" s="193">
        <v>-58310.462037112447</v>
      </c>
      <c r="AT50" s="194">
        <v>0</v>
      </c>
      <c r="AU50" s="194">
        <v>0</v>
      </c>
      <c r="AV50" s="194">
        <v>0</v>
      </c>
      <c r="AW50" s="194">
        <v>-44736.3874759592</v>
      </c>
      <c r="AX50" s="194">
        <v>0</v>
      </c>
      <c r="AY50" s="194">
        <v>0</v>
      </c>
      <c r="AZ50" s="194">
        <v>-9392.7693464675449</v>
      </c>
      <c r="BA50" s="194">
        <v>6624.4412020041018</v>
      </c>
      <c r="BB50" s="194">
        <v>0</v>
      </c>
      <c r="BC50" s="194">
        <v>6900.157799238903</v>
      </c>
      <c r="BD50" s="194">
        <v>6.79</v>
      </c>
      <c r="BE50" s="194">
        <v>19417.297892435225</v>
      </c>
      <c r="BF50" s="194">
        <v>0</v>
      </c>
      <c r="BG50" s="194">
        <v>0</v>
      </c>
      <c r="BH50" s="194">
        <v>0</v>
      </c>
      <c r="BI50" s="194">
        <v>0</v>
      </c>
      <c r="BJ50" s="194">
        <v>0</v>
      </c>
      <c r="BK50" s="194">
        <v>0</v>
      </c>
      <c r="BL50" s="195">
        <v>0</v>
      </c>
      <c r="BM50" s="193">
        <v>0</v>
      </c>
      <c r="BN50" s="194">
        <v>0</v>
      </c>
      <c r="BO50" s="194">
        <v>0</v>
      </c>
      <c r="BP50" s="194">
        <v>0</v>
      </c>
      <c r="BQ50" s="194">
        <v>0</v>
      </c>
      <c r="BR50" s="194">
        <v>0</v>
      </c>
      <c r="BS50" s="194">
        <v>0</v>
      </c>
      <c r="BT50" s="194">
        <v>0</v>
      </c>
      <c r="BU50" s="194">
        <v>0</v>
      </c>
      <c r="BV50" s="194">
        <v>0</v>
      </c>
      <c r="BW50" s="194">
        <v>0</v>
      </c>
      <c r="BX50" s="194">
        <v>0</v>
      </c>
      <c r="BY50" s="194">
        <v>0</v>
      </c>
      <c r="BZ50" s="194">
        <v>0</v>
      </c>
      <c r="CA50" s="194">
        <v>0</v>
      </c>
      <c r="CB50" s="194">
        <v>0</v>
      </c>
      <c r="CC50" s="194">
        <v>0</v>
      </c>
      <c r="CD50" s="194">
        <v>0</v>
      </c>
      <c r="CE50" s="194">
        <v>0</v>
      </c>
      <c r="CF50" s="195">
        <v>0</v>
      </c>
      <c r="CG50" s="212" t="s">
        <v>39</v>
      </c>
      <c r="CH50" s="197" t="s">
        <v>72</v>
      </c>
    </row>
    <row r="51" spans="2:86" ht="13.5" thickBot="1" x14ac:dyDescent="0.25">
      <c r="B51" s="198" t="s">
        <v>73</v>
      </c>
      <c r="C51" s="199" t="s">
        <v>74</v>
      </c>
      <c r="D51" s="57">
        <f>+SUM(E51:X51,CG51)</f>
        <v>22526.309999999998</v>
      </c>
      <c r="E51" s="201">
        <v>72749.53</v>
      </c>
      <c r="F51" s="201">
        <v>0</v>
      </c>
      <c r="G51" s="201">
        <v>-26236.27</v>
      </c>
      <c r="H51" s="201">
        <v>0</v>
      </c>
      <c r="I51" s="201">
        <v>-56600.369999999995</v>
      </c>
      <c r="J51" s="201">
        <v>0</v>
      </c>
      <c r="K51" s="201">
        <v>0</v>
      </c>
      <c r="L51" s="201">
        <v>38865.5</v>
      </c>
      <c r="M51" s="201">
        <v>-3065.26</v>
      </c>
      <c r="N51" s="201">
        <v>0</v>
      </c>
      <c r="O51" s="201">
        <v>0</v>
      </c>
      <c r="P51" s="201">
        <v>0</v>
      </c>
      <c r="Q51" s="201">
        <v>-3186.82</v>
      </c>
      <c r="R51" s="201">
        <v>0</v>
      </c>
      <c r="S51" s="201">
        <v>0</v>
      </c>
      <c r="T51" s="201">
        <v>0</v>
      </c>
      <c r="U51" s="201">
        <v>0</v>
      </c>
      <c r="V51" s="201">
        <v>0</v>
      </c>
      <c r="W51" s="201">
        <v>0</v>
      </c>
      <c r="X51" s="202">
        <v>0</v>
      </c>
      <c r="Y51" s="200">
        <v>69539.100000000006</v>
      </c>
      <c r="Z51" s="201">
        <v>0</v>
      </c>
      <c r="AA51" s="201">
        <v>-26236.27</v>
      </c>
      <c r="AB51" s="201">
        <v>0</v>
      </c>
      <c r="AC51" s="201">
        <v>-56732.03</v>
      </c>
      <c r="AD51" s="201">
        <v>0</v>
      </c>
      <c r="AE51" s="201">
        <v>0</v>
      </c>
      <c r="AF51" s="201">
        <v>38835.5</v>
      </c>
      <c r="AG51" s="201">
        <v>-3065.26</v>
      </c>
      <c r="AH51" s="201">
        <v>0</v>
      </c>
      <c r="AI51" s="201">
        <v>0</v>
      </c>
      <c r="AJ51" s="201">
        <v>0</v>
      </c>
      <c r="AK51" s="201">
        <v>-3186.82</v>
      </c>
      <c r="AL51" s="201">
        <v>0</v>
      </c>
      <c r="AM51" s="201">
        <v>0</v>
      </c>
      <c r="AN51" s="201">
        <v>0</v>
      </c>
      <c r="AO51" s="201">
        <v>0</v>
      </c>
      <c r="AP51" s="201">
        <v>0</v>
      </c>
      <c r="AQ51" s="201">
        <v>0</v>
      </c>
      <c r="AR51" s="202">
        <v>0</v>
      </c>
      <c r="AS51" s="203">
        <v>3210.43</v>
      </c>
      <c r="AT51" s="201">
        <v>0</v>
      </c>
      <c r="AU51" s="201">
        <v>0</v>
      </c>
      <c r="AV51" s="201">
        <v>0</v>
      </c>
      <c r="AW51" s="201">
        <v>131.66</v>
      </c>
      <c r="AX51" s="201">
        <v>0</v>
      </c>
      <c r="AY51" s="201">
        <v>0</v>
      </c>
      <c r="AZ51" s="201">
        <v>30</v>
      </c>
      <c r="BA51" s="201">
        <v>0</v>
      </c>
      <c r="BB51" s="201">
        <v>0</v>
      </c>
      <c r="BC51" s="201">
        <v>0</v>
      </c>
      <c r="BD51" s="201">
        <v>0</v>
      </c>
      <c r="BE51" s="201">
        <v>0</v>
      </c>
      <c r="BF51" s="201">
        <v>0</v>
      </c>
      <c r="BG51" s="201">
        <v>0</v>
      </c>
      <c r="BH51" s="201">
        <v>0</v>
      </c>
      <c r="BI51" s="201">
        <v>0</v>
      </c>
      <c r="BJ51" s="201">
        <v>0</v>
      </c>
      <c r="BK51" s="201">
        <v>0</v>
      </c>
      <c r="BL51" s="202">
        <v>0</v>
      </c>
      <c r="BM51" s="203">
        <v>0</v>
      </c>
      <c r="BN51" s="201">
        <v>0</v>
      </c>
      <c r="BO51" s="201">
        <v>0</v>
      </c>
      <c r="BP51" s="201">
        <v>0</v>
      </c>
      <c r="BQ51" s="201">
        <v>0</v>
      </c>
      <c r="BR51" s="201">
        <v>0</v>
      </c>
      <c r="BS51" s="201">
        <v>0</v>
      </c>
      <c r="BT51" s="201">
        <v>0</v>
      </c>
      <c r="BU51" s="201">
        <v>0</v>
      </c>
      <c r="BV51" s="201">
        <v>0</v>
      </c>
      <c r="BW51" s="201">
        <v>0</v>
      </c>
      <c r="BX51" s="201">
        <v>0</v>
      </c>
      <c r="BY51" s="201">
        <v>0</v>
      </c>
      <c r="BZ51" s="201">
        <v>0</v>
      </c>
      <c r="CA51" s="201">
        <v>0</v>
      </c>
      <c r="CB51" s="201">
        <v>0</v>
      </c>
      <c r="CC51" s="201">
        <v>0</v>
      </c>
      <c r="CD51" s="201">
        <v>0</v>
      </c>
      <c r="CE51" s="201">
        <v>0</v>
      </c>
      <c r="CF51" s="202">
        <v>0</v>
      </c>
      <c r="CG51" s="213" t="s">
        <v>39</v>
      </c>
      <c r="CH51" s="165" t="s">
        <v>75</v>
      </c>
    </row>
    <row r="52" spans="2:86" x14ac:dyDescent="0.2">
      <c r="B52" s="169" t="s">
        <v>76</v>
      </c>
      <c r="C52" s="205" t="s">
        <v>77</v>
      </c>
      <c r="D52" s="66">
        <f>+D50-D51</f>
        <v>1187815.4099999976</v>
      </c>
      <c r="E52" s="201">
        <v>584057.02616949729</v>
      </c>
      <c r="F52" s="201">
        <v>0</v>
      </c>
      <c r="G52" s="201">
        <v>-134985.12272071312</v>
      </c>
      <c r="H52" s="201">
        <v>0</v>
      </c>
      <c r="I52" s="201">
        <v>41262.827359083421</v>
      </c>
      <c r="J52" s="201">
        <v>0</v>
      </c>
      <c r="K52" s="201">
        <v>0</v>
      </c>
      <c r="L52" s="201">
        <v>-78561.836217203832</v>
      </c>
      <c r="M52" s="201">
        <v>4682.0190510753046</v>
      </c>
      <c r="N52" s="201">
        <v>0</v>
      </c>
      <c r="O52" s="201">
        <v>34201.83890719535</v>
      </c>
      <c r="P52" s="201">
        <v>1681.0141740842753</v>
      </c>
      <c r="Q52" s="201">
        <v>99067.441475413507</v>
      </c>
      <c r="R52" s="201">
        <v>0</v>
      </c>
      <c r="S52" s="201">
        <v>0</v>
      </c>
      <c r="T52" s="201">
        <v>0</v>
      </c>
      <c r="U52" s="201">
        <v>0</v>
      </c>
      <c r="V52" s="201">
        <v>0</v>
      </c>
      <c r="W52" s="201">
        <v>0</v>
      </c>
      <c r="X52" s="202">
        <v>0</v>
      </c>
      <c r="Y52" s="70">
        <v>759919.50446868676</v>
      </c>
      <c r="Z52" s="68">
        <v>0</v>
      </c>
      <c r="AA52" s="68">
        <v>-134985.12272071312</v>
      </c>
      <c r="AB52" s="68">
        <v>0</v>
      </c>
      <c r="AC52" s="68">
        <v>26020.881060897693</v>
      </c>
      <c r="AD52" s="68">
        <v>0</v>
      </c>
      <c r="AE52" s="68">
        <v>0</v>
      </c>
      <c r="AF52" s="68">
        <v>-76191.720190215972</v>
      </c>
      <c r="AG52" s="68">
        <v>4242.9690510753044</v>
      </c>
      <c r="AH52" s="68">
        <v>0</v>
      </c>
      <c r="AI52" s="68">
        <v>33807.438907195348</v>
      </c>
      <c r="AJ52" s="68">
        <v>1681.0141740842753</v>
      </c>
      <c r="AK52" s="68">
        <v>97220.881475413509</v>
      </c>
      <c r="AL52" s="68">
        <v>0</v>
      </c>
      <c r="AM52" s="68">
        <v>0</v>
      </c>
      <c r="AN52" s="68">
        <v>0</v>
      </c>
      <c r="AO52" s="68">
        <v>0</v>
      </c>
      <c r="AP52" s="68">
        <v>0</v>
      </c>
      <c r="AQ52" s="68">
        <v>0</v>
      </c>
      <c r="AR52" s="68">
        <v>0</v>
      </c>
      <c r="AS52" s="173">
        <v>-175862.47829918953</v>
      </c>
      <c r="AT52" s="168">
        <v>0</v>
      </c>
      <c r="AU52" s="168">
        <v>0</v>
      </c>
      <c r="AV52" s="168">
        <v>0</v>
      </c>
      <c r="AW52" s="168">
        <v>15241.946298185729</v>
      </c>
      <c r="AX52" s="168">
        <v>0</v>
      </c>
      <c r="AY52" s="168">
        <v>0</v>
      </c>
      <c r="AZ52" s="168">
        <v>-2370.1160269878615</v>
      </c>
      <c r="BA52" s="168">
        <v>439.04999999999995</v>
      </c>
      <c r="BB52" s="168">
        <v>0</v>
      </c>
      <c r="BC52" s="168">
        <v>394.4</v>
      </c>
      <c r="BD52" s="168">
        <v>0</v>
      </c>
      <c r="BE52" s="168">
        <v>1846.56</v>
      </c>
      <c r="BF52" s="168">
        <v>0</v>
      </c>
      <c r="BG52" s="168">
        <v>0</v>
      </c>
      <c r="BH52" s="168">
        <v>0</v>
      </c>
      <c r="BI52" s="168">
        <v>0</v>
      </c>
      <c r="BJ52" s="168">
        <v>0</v>
      </c>
      <c r="BK52" s="168">
        <v>0</v>
      </c>
      <c r="BL52" s="172">
        <v>0</v>
      </c>
      <c r="BM52" s="173">
        <v>0</v>
      </c>
      <c r="BN52" s="168">
        <v>0</v>
      </c>
      <c r="BO52" s="168">
        <v>0</v>
      </c>
      <c r="BP52" s="168">
        <v>0</v>
      </c>
      <c r="BQ52" s="168">
        <v>0</v>
      </c>
      <c r="BR52" s="168">
        <v>0</v>
      </c>
      <c r="BS52" s="168">
        <v>0</v>
      </c>
      <c r="BT52" s="168">
        <v>0</v>
      </c>
      <c r="BU52" s="168">
        <v>0</v>
      </c>
      <c r="BV52" s="168">
        <v>0</v>
      </c>
      <c r="BW52" s="168">
        <v>0</v>
      </c>
      <c r="BX52" s="168">
        <v>0</v>
      </c>
      <c r="BY52" s="168">
        <v>0</v>
      </c>
      <c r="BZ52" s="168">
        <v>0</v>
      </c>
      <c r="CA52" s="168">
        <v>0</v>
      </c>
      <c r="CB52" s="168">
        <v>0</v>
      </c>
      <c r="CC52" s="168">
        <v>0</v>
      </c>
      <c r="CD52" s="168">
        <v>0</v>
      </c>
      <c r="CE52" s="168">
        <v>0</v>
      </c>
      <c r="CF52" s="172">
        <v>0</v>
      </c>
      <c r="CG52" s="214" t="s">
        <v>39</v>
      </c>
      <c r="CH52" s="187" t="s">
        <v>78</v>
      </c>
    </row>
    <row r="53" spans="2:86" ht="13.5" thickBot="1" x14ac:dyDescent="0.25">
      <c r="B53" s="215" t="s">
        <v>79</v>
      </c>
      <c r="C53" s="216" t="s">
        <v>80</v>
      </c>
      <c r="D53" s="79">
        <f>+SUM(E53:T53,CG53)</f>
        <v>3279458.7591533791</v>
      </c>
      <c r="E53" s="206">
        <v>1960201</v>
      </c>
      <c r="F53" s="184">
        <v>0</v>
      </c>
      <c r="G53" s="184">
        <v>0</v>
      </c>
      <c r="H53" s="184">
        <v>0</v>
      </c>
      <c r="I53" s="184">
        <v>1318736</v>
      </c>
      <c r="J53" s="184">
        <v>0</v>
      </c>
      <c r="K53" s="184">
        <v>0</v>
      </c>
      <c r="L53" s="184">
        <v>208.81483686044828</v>
      </c>
      <c r="M53" s="184">
        <v>64.552414206542196</v>
      </c>
      <c r="N53" s="184">
        <v>0</v>
      </c>
      <c r="O53" s="184">
        <v>24.458695539870899</v>
      </c>
      <c r="P53" s="184">
        <v>2.1389043808477499</v>
      </c>
      <c r="Q53" s="184">
        <v>221.79430239138199</v>
      </c>
      <c r="R53" s="184">
        <v>0</v>
      </c>
      <c r="S53" s="184">
        <v>0</v>
      </c>
      <c r="T53" s="184">
        <v>0</v>
      </c>
      <c r="U53" s="184">
        <v>0</v>
      </c>
      <c r="V53" s="184">
        <v>0</v>
      </c>
      <c r="W53" s="184">
        <v>0</v>
      </c>
      <c r="X53" s="185">
        <v>10.5670710287571</v>
      </c>
      <c r="Y53" s="217">
        <v>1124687.1394291001</v>
      </c>
      <c r="Z53" s="218">
        <v>0</v>
      </c>
      <c r="AA53" s="218">
        <v>352065.85930495901</v>
      </c>
      <c r="AB53" s="218">
        <v>0</v>
      </c>
      <c r="AC53" s="218">
        <v>2245833.58471651</v>
      </c>
      <c r="AD53" s="218">
        <v>0</v>
      </c>
      <c r="AE53" s="218">
        <v>0</v>
      </c>
      <c r="AF53" s="218">
        <v>198.65733633924199</v>
      </c>
      <c r="AG53" s="218">
        <v>64.552414206542196</v>
      </c>
      <c r="AH53" s="218">
        <v>0</v>
      </c>
      <c r="AI53" s="218">
        <v>24.458695539870899</v>
      </c>
      <c r="AJ53" s="218">
        <v>2.1389043808477499</v>
      </c>
      <c r="AK53" s="218">
        <v>221.79430239138199</v>
      </c>
      <c r="AL53" s="218">
        <v>0</v>
      </c>
      <c r="AM53" s="218">
        <v>0</v>
      </c>
      <c r="AN53" s="218">
        <v>0</v>
      </c>
      <c r="AO53" s="218">
        <v>0</v>
      </c>
      <c r="AP53" s="218">
        <v>0</v>
      </c>
      <c r="AQ53" s="218">
        <v>0</v>
      </c>
      <c r="AR53" s="218">
        <v>10.5670710287571</v>
      </c>
      <c r="AS53" s="217">
        <v>102025.47521097701</v>
      </c>
      <c r="AT53" s="218">
        <v>0</v>
      </c>
      <c r="AU53" s="218">
        <v>0</v>
      </c>
      <c r="AV53" s="218">
        <v>0</v>
      </c>
      <c r="AW53" s="218">
        <v>25616.625114049901</v>
      </c>
      <c r="AX53" s="218">
        <v>0</v>
      </c>
      <c r="AY53" s="218">
        <v>0</v>
      </c>
      <c r="AZ53" s="218">
        <v>10.1575005212063</v>
      </c>
      <c r="BA53" s="218">
        <v>0</v>
      </c>
      <c r="BB53" s="218">
        <v>0</v>
      </c>
      <c r="BC53" s="218">
        <v>0</v>
      </c>
      <c r="BD53" s="218">
        <v>0</v>
      </c>
      <c r="BE53" s="218">
        <v>0</v>
      </c>
      <c r="BF53" s="218">
        <v>0</v>
      </c>
      <c r="BG53" s="218">
        <v>0</v>
      </c>
      <c r="BH53" s="218">
        <v>0</v>
      </c>
      <c r="BI53" s="218">
        <v>0</v>
      </c>
      <c r="BJ53" s="218">
        <v>0</v>
      </c>
      <c r="BK53" s="218">
        <v>0</v>
      </c>
      <c r="BL53" s="219">
        <v>0</v>
      </c>
      <c r="BM53" s="217">
        <v>0</v>
      </c>
      <c r="BN53" s="218">
        <v>0</v>
      </c>
      <c r="BO53" s="218">
        <v>0</v>
      </c>
      <c r="BP53" s="218">
        <v>0</v>
      </c>
      <c r="BQ53" s="218">
        <v>0</v>
      </c>
      <c r="BR53" s="218">
        <v>0</v>
      </c>
      <c r="BS53" s="218">
        <v>0</v>
      </c>
      <c r="BT53" s="218">
        <v>0</v>
      </c>
      <c r="BU53" s="218">
        <v>0</v>
      </c>
      <c r="BV53" s="218">
        <v>0</v>
      </c>
      <c r="BW53" s="218">
        <v>0</v>
      </c>
      <c r="BX53" s="218">
        <v>0</v>
      </c>
      <c r="BY53" s="218">
        <v>0</v>
      </c>
      <c r="BZ53" s="218">
        <v>0</v>
      </c>
      <c r="CA53" s="218">
        <v>0</v>
      </c>
      <c r="CB53" s="218">
        <v>0</v>
      </c>
      <c r="CC53" s="218">
        <v>0</v>
      </c>
      <c r="CD53" s="218">
        <v>0</v>
      </c>
      <c r="CE53" s="218">
        <v>0</v>
      </c>
      <c r="CF53" s="219">
        <v>0</v>
      </c>
      <c r="CG53" s="207" t="s">
        <v>39</v>
      </c>
      <c r="CH53" s="220" t="s">
        <v>81</v>
      </c>
    </row>
    <row r="54" spans="2:86" ht="13.5" thickBot="1" x14ac:dyDescent="0.25">
      <c r="B54" s="221" t="s">
        <v>82</v>
      </c>
      <c r="C54" s="222" t="s">
        <v>83</v>
      </c>
      <c r="D54" s="142">
        <f>+D50/D53</f>
        <v>0.36906752268854814</v>
      </c>
      <c r="E54" s="143">
        <f t="shared" ref="E54:X54" si="17">+IFERROR(E50/E53,0)</f>
        <v>0.8267217168900014</v>
      </c>
      <c r="F54" s="144">
        <f t="shared" si="17"/>
        <v>0</v>
      </c>
      <c r="G54" s="144">
        <f t="shared" si="17"/>
        <v>0</v>
      </c>
      <c r="H54" s="144">
        <f t="shared" si="17"/>
        <v>0</v>
      </c>
      <c r="I54" s="144">
        <f t="shared" si="17"/>
        <v>-1.1630487558477617E-2</v>
      </c>
      <c r="J54" s="144">
        <f t="shared" si="17"/>
        <v>0</v>
      </c>
      <c r="K54" s="144">
        <f t="shared" si="17"/>
        <v>0</v>
      </c>
      <c r="L54" s="144">
        <f t="shared" si="17"/>
        <v>-190.10304446773119</v>
      </c>
      <c r="M54" s="144">
        <f t="shared" si="17"/>
        <v>25.045679095785683</v>
      </c>
      <c r="N54" s="144">
        <f t="shared" si="17"/>
        <v>0</v>
      </c>
      <c r="O54" s="144">
        <f t="shared" si="17"/>
        <v>1398.3508994354111</v>
      </c>
      <c r="P54" s="144">
        <f t="shared" si="17"/>
        <v>785.92301233120531</v>
      </c>
      <c r="Q54" s="144">
        <f t="shared" si="17"/>
        <v>432.29524131878253</v>
      </c>
      <c r="R54" s="144">
        <f t="shared" si="17"/>
        <v>0</v>
      </c>
      <c r="S54" s="144">
        <f t="shared" si="17"/>
        <v>0</v>
      </c>
      <c r="T54" s="144">
        <f t="shared" si="17"/>
        <v>0</v>
      </c>
      <c r="U54" s="144">
        <f t="shared" si="17"/>
        <v>0</v>
      </c>
      <c r="V54" s="144">
        <f t="shared" si="17"/>
        <v>0</v>
      </c>
      <c r="W54" s="144">
        <f t="shared" si="17"/>
        <v>0</v>
      </c>
      <c r="X54" s="223">
        <f t="shared" si="17"/>
        <v>5157.3469746968649</v>
      </c>
      <c r="Y54" s="152">
        <v>0.2086012950445609</v>
      </c>
      <c r="Z54" s="150">
        <v>0</v>
      </c>
      <c r="AA54" s="150">
        <v>0</v>
      </c>
      <c r="AB54" s="150">
        <v>0</v>
      </c>
      <c r="AC54" s="150">
        <v>4.8649588189331509E-2</v>
      </c>
      <c r="AD54" s="150">
        <v>0</v>
      </c>
      <c r="AE54" s="150">
        <v>0</v>
      </c>
      <c r="AF54" s="150">
        <v>-0.26953149408126847</v>
      </c>
      <c r="AG54" s="150">
        <v>0.4874464497689564</v>
      </c>
      <c r="AH54" s="150">
        <v>0</v>
      </c>
      <c r="AI54" s="150">
        <v>688.80211408089565</v>
      </c>
      <c r="AJ54" s="150">
        <v>0</v>
      </c>
      <c r="AK54" s="150">
        <v>115.46935104407832</v>
      </c>
      <c r="AL54" s="150">
        <v>0</v>
      </c>
      <c r="AM54" s="150">
        <v>0</v>
      </c>
      <c r="AN54" s="150">
        <v>0</v>
      </c>
      <c r="AO54" s="150">
        <v>0</v>
      </c>
      <c r="AP54" s="150">
        <v>0</v>
      </c>
      <c r="AQ54" s="150">
        <v>0</v>
      </c>
      <c r="AR54" s="150">
        <v>115.48558489711846</v>
      </c>
      <c r="AS54" s="224">
        <v>0</v>
      </c>
      <c r="AT54" s="225">
        <v>0</v>
      </c>
      <c r="AU54" s="225">
        <v>0</v>
      </c>
      <c r="AV54" s="225">
        <v>0</v>
      </c>
      <c r="AW54" s="225">
        <v>0</v>
      </c>
      <c r="AX54" s="225">
        <v>0</v>
      </c>
      <c r="AY54" s="225">
        <v>0</v>
      </c>
      <c r="AZ54" s="225">
        <v>0</v>
      </c>
      <c r="BA54" s="225">
        <v>0</v>
      </c>
      <c r="BB54" s="225">
        <v>0</v>
      </c>
      <c r="BC54" s="225">
        <v>27346.809385510871</v>
      </c>
      <c r="BD54" s="225">
        <v>0</v>
      </c>
      <c r="BE54" s="225">
        <v>227.81657335729449</v>
      </c>
      <c r="BF54" s="225">
        <v>0</v>
      </c>
      <c r="BG54" s="225">
        <v>0</v>
      </c>
      <c r="BH54" s="225">
        <v>0</v>
      </c>
      <c r="BI54" s="225">
        <v>0</v>
      </c>
      <c r="BJ54" s="225">
        <v>0</v>
      </c>
      <c r="BK54" s="225">
        <v>0</v>
      </c>
      <c r="BL54" s="226">
        <v>0</v>
      </c>
      <c r="BM54" s="224">
        <v>0</v>
      </c>
      <c r="BN54" s="225">
        <v>0</v>
      </c>
      <c r="BO54" s="225">
        <v>0</v>
      </c>
      <c r="BP54" s="225">
        <v>0</v>
      </c>
      <c r="BQ54" s="225">
        <v>0</v>
      </c>
      <c r="BR54" s="225">
        <v>0</v>
      </c>
      <c r="BS54" s="225">
        <v>0</v>
      </c>
      <c r="BT54" s="225">
        <v>0</v>
      </c>
      <c r="BU54" s="225">
        <v>0</v>
      </c>
      <c r="BV54" s="225">
        <v>0</v>
      </c>
      <c r="BW54" s="225">
        <v>0</v>
      </c>
      <c r="BX54" s="225">
        <v>0</v>
      </c>
      <c r="BY54" s="225">
        <v>0</v>
      </c>
      <c r="BZ54" s="225">
        <v>0</v>
      </c>
      <c r="CA54" s="225">
        <v>0</v>
      </c>
      <c r="CB54" s="225">
        <v>0</v>
      </c>
      <c r="CC54" s="225">
        <v>0</v>
      </c>
      <c r="CD54" s="225">
        <v>0</v>
      </c>
      <c r="CE54" s="225">
        <v>0</v>
      </c>
      <c r="CF54" s="226">
        <v>0</v>
      </c>
      <c r="CG54" s="227" t="s">
        <v>39</v>
      </c>
      <c r="CH54" s="228" t="s">
        <v>84</v>
      </c>
    </row>
  </sheetData>
  <mergeCells count="248">
    <mergeCell ref="CA36:CA37"/>
    <mergeCell ref="CB36:CB37"/>
    <mergeCell ref="CC36:CC37"/>
    <mergeCell ref="CD36:CD37"/>
    <mergeCell ref="CE36:CE37"/>
    <mergeCell ref="CF36:CF37"/>
    <mergeCell ref="BU36:BU37"/>
    <mergeCell ref="BV36:BV37"/>
    <mergeCell ref="BW36:BW37"/>
    <mergeCell ref="BX36:BX37"/>
    <mergeCell ref="BY36:BY37"/>
    <mergeCell ref="BZ36:BZ37"/>
    <mergeCell ref="BO36:BO37"/>
    <mergeCell ref="BP36:BP37"/>
    <mergeCell ref="BQ36:BQ37"/>
    <mergeCell ref="BR36:BR37"/>
    <mergeCell ref="BS36:BS37"/>
    <mergeCell ref="BT36:BT37"/>
    <mergeCell ref="BI36:BI37"/>
    <mergeCell ref="BJ36:BJ37"/>
    <mergeCell ref="BK36:BK37"/>
    <mergeCell ref="BL36:BL37"/>
    <mergeCell ref="BM36:BM37"/>
    <mergeCell ref="BN36:BN37"/>
    <mergeCell ref="BC36:BC37"/>
    <mergeCell ref="BD36:BD37"/>
    <mergeCell ref="BE36:BE37"/>
    <mergeCell ref="BF36:BF37"/>
    <mergeCell ref="BG36:BG37"/>
    <mergeCell ref="BH36:BH37"/>
    <mergeCell ref="AW36:AW37"/>
    <mergeCell ref="AX36:AX37"/>
    <mergeCell ref="AY36:AY37"/>
    <mergeCell ref="AZ36:AZ37"/>
    <mergeCell ref="BA36:BA37"/>
    <mergeCell ref="BB36:BB37"/>
    <mergeCell ref="AQ36:AQ37"/>
    <mergeCell ref="AR36:AR37"/>
    <mergeCell ref="AS36:AS37"/>
    <mergeCell ref="AT36:AT37"/>
    <mergeCell ref="AU36:AU37"/>
    <mergeCell ref="AV36:AV37"/>
    <mergeCell ref="AK36:AK37"/>
    <mergeCell ref="AL36:AL37"/>
    <mergeCell ref="AM36:AM37"/>
    <mergeCell ref="AN36:AN37"/>
    <mergeCell ref="AO36:AO37"/>
    <mergeCell ref="AP36:AP37"/>
    <mergeCell ref="AE36:AE37"/>
    <mergeCell ref="AF36:AF37"/>
    <mergeCell ref="AG36:AG37"/>
    <mergeCell ref="AH36:AH37"/>
    <mergeCell ref="AI36:AI37"/>
    <mergeCell ref="AJ36:AJ37"/>
    <mergeCell ref="Y36:Y37"/>
    <mergeCell ref="Z36:Z37"/>
    <mergeCell ref="AA36:AA37"/>
    <mergeCell ref="AB36:AB37"/>
    <mergeCell ref="AC36:AC37"/>
    <mergeCell ref="AD36:AD37"/>
    <mergeCell ref="S36:S37"/>
    <mergeCell ref="T36:T37"/>
    <mergeCell ref="U36:U37"/>
    <mergeCell ref="V36:V37"/>
    <mergeCell ref="W36:W37"/>
    <mergeCell ref="X36:X37"/>
    <mergeCell ref="M36:M37"/>
    <mergeCell ref="N36:N37"/>
    <mergeCell ref="O36:O37"/>
    <mergeCell ref="P36:P37"/>
    <mergeCell ref="Q36:Q37"/>
    <mergeCell ref="R36:R37"/>
    <mergeCell ref="CB33:CB35"/>
    <mergeCell ref="CC33:CF35"/>
    <mergeCell ref="E36:E37"/>
    <mergeCell ref="F36:F37"/>
    <mergeCell ref="G36:G37"/>
    <mergeCell ref="H36:H37"/>
    <mergeCell ref="I36:I37"/>
    <mergeCell ref="J36:J37"/>
    <mergeCell ref="K36:K37"/>
    <mergeCell ref="L36:L37"/>
    <mergeCell ref="BQ33:BS35"/>
    <mergeCell ref="BT33:BT35"/>
    <mergeCell ref="BU33:BW35"/>
    <mergeCell ref="BX33:BX35"/>
    <mergeCell ref="BY33:BZ35"/>
    <mergeCell ref="CA33:CA35"/>
    <mergeCell ref="BD33:BD35"/>
    <mergeCell ref="BE33:BF35"/>
    <mergeCell ref="BG33:BG35"/>
    <mergeCell ref="BH33:BI35"/>
    <mergeCell ref="BJ33:BL35"/>
    <mergeCell ref="BM33:BP35"/>
    <mergeCell ref="AN33:AO35"/>
    <mergeCell ref="AP33:AR35"/>
    <mergeCell ref="AS33:AV35"/>
    <mergeCell ref="AW33:AY35"/>
    <mergeCell ref="AZ33:AZ35"/>
    <mergeCell ref="BA33:BC35"/>
    <mergeCell ref="AC33:AE35"/>
    <mergeCell ref="AF33:AF35"/>
    <mergeCell ref="AG33:AI35"/>
    <mergeCell ref="AJ33:AJ35"/>
    <mergeCell ref="AK33:AL35"/>
    <mergeCell ref="AM33:AM35"/>
    <mergeCell ref="CG32:CG37"/>
    <mergeCell ref="CH32:CH37"/>
    <mergeCell ref="E33:H35"/>
    <mergeCell ref="I33:K35"/>
    <mergeCell ref="L33:L35"/>
    <mergeCell ref="M33:O35"/>
    <mergeCell ref="P33:P35"/>
    <mergeCell ref="Q33:R35"/>
    <mergeCell ref="S33:S35"/>
    <mergeCell ref="T33:U35"/>
    <mergeCell ref="CE8:CE9"/>
    <mergeCell ref="CF8:CF9"/>
    <mergeCell ref="B32:C37"/>
    <mergeCell ref="D32:D37"/>
    <mergeCell ref="E32:X32"/>
    <mergeCell ref="Y32:AR32"/>
    <mergeCell ref="AS32:BL32"/>
    <mergeCell ref="BM32:CF32"/>
    <mergeCell ref="V33:X35"/>
    <mergeCell ref="Y33:AB35"/>
    <mergeCell ref="BY8:BY9"/>
    <mergeCell ref="BZ8:BZ9"/>
    <mergeCell ref="CA8:CA9"/>
    <mergeCell ref="CB8:CB9"/>
    <mergeCell ref="CC8:CC9"/>
    <mergeCell ref="CD8:CD9"/>
    <mergeCell ref="BS8:BS9"/>
    <mergeCell ref="BT8:BT9"/>
    <mergeCell ref="BU8:BU9"/>
    <mergeCell ref="BV8:BV9"/>
    <mergeCell ref="BW8:BW9"/>
    <mergeCell ref="BX8:BX9"/>
    <mergeCell ref="BM8:BM9"/>
    <mergeCell ref="BN8:BN9"/>
    <mergeCell ref="BO8:BO9"/>
    <mergeCell ref="BP8:BP9"/>
    <mergeCell ref="BQ8:BQ9"/>
    <mergeCell ref="BR8:BR9"/>
    <mergeCell ref="BG8:BG9"/>
    <mergeCell ref="BH8:BH9"/>
    <mergeCell ref="BI8:BI9"/>
    <mergeCell ref="BJ8:BJ9"/>
    <mergeCell ref="BK8:BK9"/>
    <mergeCell ref="BL8:BL9"/>
    <mergeCell ref="BA8:BA9"/>
    <mergeCell ref="BB8:BB9"/>
    <mergeCell ref="BC8:BC9"/>
    <mergeCell ref="BD8:BD9"/>
    <mergeCell ref="BE8:BE9"/>
    <mergeCell ref="BF8:BF9"/>
    <mergeCell ref="AU8:AU9"/>
    <mergeCell ref="AV8:AV9"/>
    <mergeCell ref="AW8:AW9"/>
    <mergeCell ref="AX8:AX9"/>
    <mergeCell ref="AY8:AY9"/>
    <mergeCell ref="AZ8:AZ9"/>
    <mergeCell ref="AO8:AO9"/>
    <mergeCell ref="AP8:AP9"/>
    <mergeCell ref="AQ8:AQ9"/>
    <mergeCell ref="AR8:AR9"/>
    <mergeCell ref="AS8:AS9"/>
    <mergeCell ref="AT8:AT9"/>
    <mergeCell ref="AI8:AI9"/>
    <mergeCell ref="AJ8:AJ9"/>
    <mergeCell ref="AK8:AK9"/>
    <mergeCell ref="AL8:AL9"/>
    <mergeCell ref="AM8:AM9"/>
    <mergeCell ref="AN8:AN9"/>
    <mergeCell ref="AC8:AC9"/>
    <mergeCell ref="AD8:AD9"/>
    <mergeCell ref="AE8:AE9"/>
    <mergeCell ref="AF8:AF9"/>
    <mergeCell ref="AG8:AG9"/>
    <mergeCell ref="AH8:AH9"/>
    <mergeCell ref="W8:W9"/>
    <mergeCell ref="X8:X9"/>
    <mergeCell ref="Y8:Y9"/>
    <mergeCell ref="Z8:Z9"/>
    <mergeCell ref="AA8:AA9"/>
    <mergeCell ref="AB8:AB9"/>
    <mergeCell ref="Q8:Q9"/>
    <mergeCell ref="R8:R9"/>
    <mergeCell ref="S8:S9"/>
    <mergeCell ref="T8:T9"/>
    <mergeCell ref="U8:U9"/>
    <mergeCell ref="V8:V9"/>
    <mergeCell ref="K8:K9"/>
    <mergeCell ref="L8:L9"/>
    <mergeCell ref="M8:M9"/>
    <mergeCell ref="N8:N9"/>
    <mergeCell ref="O8:O9"/>
    <mergeCell ref="P8:P9"/>
    <mergeCell ref="E8:E9"/>
    <mergeCell ref="F8:F9"/>
    <mergeCell ref="G8:G9"/>
    <mergeCell ref="H8:H9"/>
    <mergeCell ref="I8:I9"/>
    <mergeCell ref="J8:J9"/>
    <mergeCell ref="BU5:BW7"/>
    <mergeCell ref="BX5:BX7"/>
    <mergeCell ref="BY5:BZ7"/>
    <mergeCell ref="CA5:CA7"/>
    <mergeCell ref="CB5:CC7"/>
    <mergeCell ref="CD5:CF7"/>
    <mergeCell ref="BG5:BG7"/>
    <mergeCell ref="BH5:BI7"/>
    <mergeCell ref="BJ5:BL7"/>
    <mergeCell ref="BM5:BP7"/>
    <mergeCell ref="BQ5:BS7"/>
    <mergeCell ref="BT5:BT7"/>
    <mergeCell ref="AS5:AV7"/>
    <mergeCell ref="AW5:AY7"/>
    <mergeCell ref="AZ5:AZ7"/>
    <mergeCell ref="BA5:BC7"/>
    <mergeCell ref="BD5:BD7"/>
    <mergeCell ref="BE5:BF7"/>
    <mergeCell ref="AG5:AI7"/>
    <mergeCell ref="AJ5:AJ7"/>
    <mergeCell ref="AK5:AL7"/>
    <mergeCell ref="AM5:AM7"/>
    <mergeCell ref="AN5:AO7"/>
    <mergeCell ref="AP5:AR7"/>
    <mergeCell ref="CG4:CG9"/>
    <mergeCell ref="CH4:CH9"/>
    <mergeCell ref="E5:H7"/>
    <mergeCell ref="I5:K7"/>
    <mergeCell ref="L5:L7"/>
    <mergeCell ref="M5:O7"/>
    <mergeCell ref="P5:P7"/>
    <mergeCell ref="Q5:R7"/>
    <mergeCell ref="S5:S7"/>
    <mergeCell ref="T5:U7"/>
    <mergeCell ref="B4:C9"/>
    <mergeCell ref="D4:D9"/>
    <mergeCell ref="E4:X4"/>
    <mergeCell ref="Y4:AR4"/>
    <mergeCell ref="AS4:BL4"/>
    <mergeCell ref="BM4:CF4"/>
    <mergeCell ref="V5:X7"/>
    <mergeCell ref="Y5:AB7"/>
    <mergeCell ref="AC5:AE7"/>
    <mergeCell ref="AF5:A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Rima Piekienė | Plungės šilumos tinklai</dc:creator>
  <cp:lastModifiedBy>Rima Piekienė | Plungės šilumos tinklai</cp:lastModifiedBy>
  <dcterms:created xsi:type="dcterms:W3CDTF">2026-07-14T07:37:50Z</dcterms:created>
  <dcterms:modified xsi:type="dcterms:W3CDTF">2026-07-14T07:38:44Z</dcterms:modified>
</cp:coreProperties>
</file>